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00" windowHeight="8445" activeTab="5"/>
  </bookViews>
  <sheets>
    <sheet name="Cover" sheetId="1" r:id="rId1"/>
    <sheet name="Income Statement" sheetId="2" r:id="rId2"/>
    <sheet name="Balance Sheet" sheetId="3" r:id="rId3"/>
    <sheet name="Equity" sheetId="4" r:id="rId4"/>
    <sheet name="Cashflow" sheetId="5" r:id="rId5"/>
    <sheet name="Notes" sheetId="6" r:id="rId6"/>
  </sheets>
  <definedNames>
    <definedName name="_xlnm.Print_Area" localSheetId="4">'Cashflow'!$A$1:$J$64</definedName>
    <definedName name="_xlnm.Print_Area" localSheetId="5">'Notes'!$A$1:$L$183</definedName>
    <definedName name="_xlnm.Print_Titles" localSheetId="1">'Income Statement'!$1:$7</definedName>
  </definedNames>
  <calcPr fullCalcOnLoad="1"/>
</workbook>
</file>

<file path=xl/sharedStrings.xml><?xml version="1.0" encoding="utf-8"?>
<sst xmlns="http://schemas.openxmlformats.org/spreadsheetml/2006/main" count="332" uniqueCount="261">
  <si>
    <t>exchange approximating those ruling at the transaction dates. All exchange gains or losses are dealt with in the income statement.</t>
  </si>
  <si>
    <t>(Company No. 307097-A)</t>
  </si>
  <si>
    <t>RM000</t>
  </si>
  <si>
    <t>As At End Of</t>
  </si>
  <si>
    <t>Current Quarter</t>
  </si>
  <si>
    <t>As At Preceding</t>
  </si>
  <si>
    <t>Financial Year End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</si>
  <si>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</si>
  <si>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</si>
  <si>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</si>
  <si>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</si>
  <si>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The Condensed Consolidated Income Statement should be read in conjunction with the Annual Financial Statements</t>
  </si>
  <si>
    <t>The Condensed Consolidated Balance Sheet should be read in conjunction with the Annual Financial Statements</t>
  </si>
  <si>
    <t>-   Basic</t>
  </si>
  <si>
    <t>-   Diluted</t>
  </si>
  <si>
    <t>EARNINGS PER SHARE (SEN)</t>
  </si>
  <si>
    <t>NET TANGIBLE ASSETS PER SHARE (SEN)</t>
  </si>
  <si>
    <t>NOTES TO INTERIM FINANCIAL REPORT</t>
  </si>
  <si>
    <t>The Condensed Consolidated Cash Flow Statement should be read in conjunction with the Annual Financial Statements</t>
  </si>
  <si>
    <t>There were no significant changes in the amount of estimates reported in prior interim periods of the current financial year or</t>
  </si>
  <si>
    <t>The valuations of property, plant and equipment have been brought forward without amendment from the previous financial</t>
  </si>
  <si>
    <t>statements.</t>
  </si>
  <si>
    <t>The Group did not issue any profit forecast or profit guarantee during the current financial year-to-date.</t>
  </si>
  <si>
    <t>There were no sale of unquoted investments and/or properties during the current quarter and financial year-to-date.</t>
  </si>
  <si>
    <t>There were no purchase or disposal of quoted securities during the current quarter and financial year-to-date and  there were</t>
  </si>
  <si>
    <t>no investment in quoted shares as at the end of the quarter.</t>
  </si>
  <si>
    <t>RM'000</t>
  </si>
  <si>
    <t>Total short term borrowings</t>
  </si>
  <si>
    <t>Total long term borrowings</t>
  </si>
  <si>
    <t>There were no pending material litigations at the date of this report.</t>
  </si>
  <si>
    <t>There was no audit qualification in the audit report of the preceding annual financial statements.</t>
  </si>
  <si>
    <t>(Unaudited)</t>
  </si>
  <si>
    <t>(Audited)</t>
  </si>
  <si>
    <t>(Incorporated in Malaysia)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</si>
  <si>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</si>
  <si>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</si>
  <si>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</si>
  <si>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</si>
  <si>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</si>
  <si>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</si>
  <si>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</si>
  <si>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</si>
  <si>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</si>
  <si>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</si>
  <si>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</si>
  <si>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</si>
  <si>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</si>
  <si>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</si>
  <si>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</si>
  <si>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</si>
  <si>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</si>
  <si>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</si>
  <si>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</si>
  <si>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</si>
  <si>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</si>
  <si>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</si>
  <si>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</si>
  <si>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</si>
  <si>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as follows:</t>
  </si>
  <si>
    <t>Year-To-Date</t>
  </si>
  <si>
    <t>na</t>
  </si>
  <si>
    <t>The Group borrowings, which are all secured and denominated in Ringgit Malaysia, as at the end of the reporting period were</t>
  </si>
  <si>
    <t>The Group's operations are affected by seasonal crop production, weather conditions and fluctuating commodity prices.</t>
  </si>
  <si>
    <t>Taxation</t>
  </si>
  <si>
    <t>Amount due to holding company</t>
  </si>
  <si>
    <t>Amount due from related companies</t>
  </si>
  <si>
    <t>Dividend</t>
  </si>
  <si>
    <t>Accounting Policies</t>
  </si>
  <si>
    <t>Audit Report</t>
  </si>
  <si>
    <t>Seasonal and Cyclical Factors</t>
  </si>
  <si>
    <t>Unusual Items</t>
  </si>
  <si>
    <t>Changes in Estimates</t>
  </si>
  <si>
    <t>Debt and Equities Securities</t>
  </si>
  <si>
    <t>Segmental Reporting</t>
  </si>
  <si>
    <t>Valuations of Property, Plant and Equipment</t>
  </si>
  <si>
    <t>Changes in Composition of the Group</t>
  </si>
  <si>
    <t>Contingent Liabilities</t>
  </si>
  <si>
    <t>Review of Performance</t>
  </si>
  <si>
    <t>Variation of Result to Preceding Quarter</t>
  </si>
  <si>
    <t>Profit Forecast</t>
  </si>
  <si>
    <t>Profit or Loss on Sale of Unquoted Investment and/or Properties</t>
  </si>
  <si>
    <t>Quoted Securities</t>
  </si>
  <si>
    <t>Corporate Proposals</t>
  </si>
  <si>
    <t>Borrowings</t>
  </si>
  <si>
    <t>Off Balance Sheet Financial Instruments</t>
  </si>
  <si>
    <t>Material Litigation</t>
  </si>
  <si>
    <t>Earnings Per Share</t>
  </si>
  <si>
    <t>Subsequent Events</t>
  </si>
  <si>
    <t>Inter-segments elimination</t>
  </si>
  <si>
    <t>Taxation for the current period/year</t>
  </si>
  <si>
    <t>Cocoa Trading</t>
  </si>
  <si>
    <t>INTEREST EXPENSE</t>
  </si>
  <si>
    <t>TAXATION</t>
  </si>
  <si>
    <t>TOTAL</t>
  </si>
  <si>
    <t>REVENUE</t>
  </si>
  <si>
    <t>COST OF SALES</t>
  </si>
  <si>
    <t>OTHER INCOME</t>
  </si>
  <si>
    <t>ADMINISTRATIVE EXPENSES</t>
  </si>
  <si>
    <t>INTEREST INCOME</t>
  </si>
  <si>
    <t>CUMULATIVE QUARTER</t>
  </si>
  <si>
    <t>Current Year</t>
  </si>
  <si>
    <t xml:space="preserve">Quarter </t>
  </si>
  <si>
    <t>Preceding Year</t>
  </si>
  <si>
    <t>Corresponding Quarter</t>
  </si>
  <si>
    <t>Todate</t>
  </si>
  <si>
    <t>Corresponding Period</t>
  </si>
  <si>
    <t>INDIVIDUAL QUARTER</t>
  </si>
  <si>
    <t>CURRENT ASSETS</t>
  </si>
  <si>
    <t>Inventories</t>
  </si>
  <si>
    <t>Trade receivables</t>
  </si>
  <si>
    <t>Other receivables</t>
  </si>
  <si>
    <t>Taxation recoverable</t>
  </si>
  <si>
    <t>Cash and bank balances</t>
  </si>
  <si>
    <t>DEDUCT: CURRENT LIABILITIES</t>
  </si>
  <si>
    <t>Trade payables</t>
  </si>
  <si>
    <t>Other payables</t>
  </si>
  <si>
    <t>Amount due to related companies</t>
  </si>
  <si>
    <t>Term Loan</t>
  </si>
  <si>
    <t>LONG TERM LIABILITIES</t>
  </si>
  <si>
    <t>FINANCED BY:</t>
  </si>
  <si>
    <t>Share capital</t>
  </si>
  <si>
    <t>Share premium</t>
  </si>
  <si>
    <t>Reserves</t>
  </si>
  <si>
    <t>SHARE</t>
  </si>
  <si>
    <t>CAPITAL</t>
  </si>
  <si>
    <t>PREMIUM</t>
  </si>
  <si>
    <t>RETAINED</t>
  </si>
  <si>
    <t>PROFITS</t>
  </si>
  <si>
    <t>DIVIDEND PAID</t>
  </si>
  <si>
    <t>CASH FLOWS FROM OPERATING ACTIVITIES</t>
  </si>
  <si>
    <t>Adjustment for:</t>
  </si>
  <si>
    <t>Depreciation of property, plant and equipment</t>
  </si>
  <si>
    <t>Interest income</t>
  </si>
  <si>
    <t>Interest expense</t>
  </si>
  <si>
    <t>Operating profit before working capital changes</t>
  </si>
  <si>
    <t>Decrease/(Increase) in inventories</t>
  </si>
  <si>
    <t>Decrease/(Increase) in receivables</t>
  </si>
  <si>
    <t>Increase/(Decrease) in payables</t>
  </si>
  <si>
    <t>Interest paid</t>
  </si>
  <si>
    <t>Taxation paid</t>
  </si>
  <si>
    <t>CASH FLOWS FROM INVESTING ACTIVITIES</t>
  </si>
  <si>
    <t>Purchase of property, plant and equipment</t>
  </si>
  <si>
    <t>Proceeds from disposal of property, plant and equipment</t>
  </si>
  <si>
    <t>Interest received</t>
  </si>
  <si>
    <t>CASH FLOWS FROM FINANCING ACTIVITIES</t>
  </si>
  <si>
    <t>Dividend paid</t>
  </si>
  <si>
    <t>Repayment of term loans</t>
  </si>
  <si>
    <t>NET INCREASE/(DECREASE) IN CASH AND CASH EQUIVALENTS</t>
  </si>
  <si>
    <t>CASH AND CASH EQUIVALENTS AT BEGINNING OF THE PERIOD</t>
  </si>
  <si>
    <t>Tax refunded</t>
  </si>
  <si>
    <t>TECK  GUAN  PERDANA  BERHAD</t>
  </si>
  <si>
    <t xml:space="preserve">UNAUDITED INTERIM FINANCIAL REPORT FOR THE </t>
  </si>
  <si>
    <t>( COMPANY NO : 307097 - A)</t>
  </si>
  <si>
    <t>Plantation</t>
  </si>
  <si>
    <t>Proceeds from issuance of ordinary shares</t>
  </si>
  <si>
    <t>Weighted average number of</t>
  </si>
  <si>
    <t xml:space="preserve">  ordinary shares in issue ('000)</t>
  </si>
  <si>
    <t>There were no items affecting the assets, liabilities, net income or cash flows that are unusual because of their nature, size</t>
  </si>
  <si>
    <t>Written off of property, plant and equipment</t>
  </si>
  <si>
    <t>(i) Revenue</t>
  </si>
  <si>
    <t>Operating Profit</t>
  </si>
  <si>
    <t>Total Revenue</t>
  </si>
  <si>
    <t>changes in estimates of amounts reported in prior financial years that have a material effect in the current financial period.</t>
  </si>
  <si>
    <t>25.</t>
  </si>
  <si>
    <t>or incidence for the interim period.</t>
  </si>
  <si>
    <t>There are no corporate proposals announced but not completed as at the date of this report.</t>
  </si>
  <si>
    <t>By Order of the Board</t>
  </si>
  <si>
    <t>Chan Kin Dak @ Tan Kin Dak</t>
  </si>
  <si>
    <t>net profit for the year by the weighted average number of ordinary shares in issue.</t>
  </si>
  <si>
    <t>The earnings per share for the current quarter and financial year-to-date are calculated by dividing the loss for the period /</t>
  </si>
  <si>
    <t>Basic earnings per share (Sen)</t>
  </si>
  <si>
    <t>Capital Commitments</t>
  </si>
  <si>
    <t>Current Year Prospects</t>
  </si>
  <si>
    <t>Amortisation of plantation development expenditure</t>
  </si>
  <si>
    <t>TECK GUAN PERDANA BERHAD</t>
  </si>
  <si>
    <t>Diluted earnings per share is not disclosed as the Company does not have any dilutive potential ordinary shares.</t>
  </si>
  <si>
    <t>AT 01/02/2004</t>
  </si>
  <si>
    <t xml:space="preserve">Deferred Tax </t>
  </si>
  <si>
    <t>NON-CURRENT ASSETS</t>
  </si>
  <si>
    <t>Property, plant &amp; equipment</t>
  </si>
  <si>
    <t>Goodwill on consolidation</t>
  </si>
  <si>
    <t>CASH AND CASH EQUIVALENTS AT END OF THE PERIOD*</t>
  </si>
  <si>
    <t>Cash and Bank Balances</t>
  </si>
  <si>
    <t>Bank Overdrafts</t>
  </si>
  <si>
    <t>*Cash &amp; cash equivalents at end of the period consists of:</t>
  </si>
  <si>
    <t>Cocoa Manufacturing</t>
  </si>
  <si>
    <t>Finance Cost, net</t>
  </si>
  <si>
    <t>Unallocated corporate expenses</t>
  </si>
  <si>
    <t>(ii) Result</t>
  </si>
  <si>
    <t>Deferred tax assets</t>
  </si>
  <si>
    <t>Amount due from holding company</t>
  </si>
  <si>
    <t xml:space="preserve">The Condensed Consolidated Statement of Changes in Equity should be read in conjunction with the Annual Financial </t>
  </si>
  <si>
    <t>Deferred taxation for the current period/year</t>
  </si>
  <si>
    <t>(Loss) / Profit Before Tax</t>
  </si>
  <si>
    <t>Net (loss) / profit for the year (RM'000)</t>
  </si>
  <si>
    <t>LOSS FOR THE PERIOD</t>
  </si>
  <si>
    <t>NET CURRENT ASSETS</t>
  </si>
  <si>
    <t>(Gain) / Loss on disposal of property, plant and equipment</t>
  </si>
  <si>
    <t>Cash generated from / (used in) operations</t>
  </si>
  <si>
    <t>Net cash generated from / (used in) operating activities</t>
  </si>
  <si>
    <t>Net cash generated from / (used in) investing activities</t>
  </si>
  <si>
    <t>Net cash generated from / (used in) financing activities</t>
  </si>
  <si>
    <t>A subsidiary company had entered into forward foreign exchange contracts where appropriate as hedges and to limit its exposure</t>
  </si>
  <si>
    <t xml:space="preserve">The maturity period of these contracts ranged between 1 to 2 months. </t>
  </si>
  <si>
    <t>Forward foreign exchange contracts</t>
  </si>
  <si>
    <t>'000</t>
  </si>
  <si>
    <t>Sterling Pound</t>
  </si>
  <si>
    <t>Contracted Amount</t>
  </si>
  <si>
    <t>Ringgit Malaysia</t>
  </si>
  <si>
    <t xml:space="preserve">The comparative basic earnings per share has been retroactively adjusted  to take into account the effect of Bonus Issue. </t>
  </si>
  <si>
    <t>Company Secretary</t>
  </si>
  <si>
    <t>There is minimal credit and market risk as the contracts were entered into with a reputable bank.</t>
  </si>
  <si>
    <t>earlier than 7 days from the date of this report are:</t>
  </si>
  <si>
    <t>26.</t>
  </si>
  <si>
    <t>There were no material contingent liabilities since the last annual balance sheet date.</t>
  </si>
  <si>
    <t>accounting policies and methods of computation adopted by the Group in this interim financial report are consistent with those</t>
  </si>
  <si>
    <t>There were no issuances, cancellations, repurchases, resale and repayments of debt and equity securities for the current financial</t>
  </si>
  <si>
    <t>period under review.</t>
  </si>
  <si>
    <t>to potential changes in currency receivables and payables, and cash flows generated from anticipated transaction denominated in</t>
  </si>
  <si>
    <t xml:space="preserve">foreign currencies. Transactions in foreign currencies during the financial year are converted into Ringgit Malaysia at rates of </t>
  </si>
  <si>
    <t>Drawdown / (Repayment) of Bankers' Acceptance</t>
  </si>
  <si>
    <t>There were no material events subsequent to the end of the interim period that have not been reflected in the financial statements</t>
  </si>
  <si>
    <t>for the interim period.</t>
  </si>
  <si>
    <t>The contracted amount of the financial instruments not recognized in balance sheet as at 21 March 2005 being a date not</t>
  </si>
  <si>
    <t>Equivalent Amount</t>
  </si>
  <si>
    <t xml:space="preserve">GROSS PROFIT </t>
  </si>
  <si>
    <t>No dividend has been declared for the financial quarter under review.</t>
  </si>
  <si>
    <t>of the Company for the year ended 31 January 2005</t>
  </si>
  <si>
    <t>No dividend has been declared for the financial year ended 31 January 2005.</t>
  </si>
  <si>
    <t>On 13 April 2005, the Company acquired 2 ordinary shares of RM1 each in Evergreen Intermerge Sdn. Bhd. ("Evergreen"),</t>
  </si>
  <si>
    <t>adopted in the financial statements for the year ended 31 January 2005.</t>
  </si>
  <si>
    <t>20 June 2005</t>
  </si>
  <si>
    <t>AT 01/02/2005</t>
  </si>
  <si>
    <t>AT 30/04/2005</t>
  </si>
  <si>
    <t>AT 30/04/2004</t>
  </si>
  <si>
    <t>PROFIT FOR THE PERIOD</t>
  </si>
  <si>
    <t>Statements of the Company for the year ended 31 January 2005</t>
  </si>
  <si>
    <t>representing 100% equity interest in Evergreen for a cash consideration of RM2. The Company is currently dormant.</t>
  </si>
  <si>
    <t>PROFIT/(LOSS) FOR THE PERIOD/YEAR</t>
  </si>
  <si>
    <t>PROFIT/(LOSS) FROM OPERATIONS</t>
  </si>
  <si>
    <t>RM2,600</t>
  </si>
  <si>
    <t>The effective tax rate of the Group was lower than the statutory tax rate due principally to availability of tax losses and unabsorbed</t>
  </si>
  <si>
    <t>capital allowance. Deferred tax provided mainly from excess of capital allowances over depreciation, unutilised capital allowances</t>
  </si>
  <si>
    <t>and unabsorbed tax losses.</t>
  </si>
  <si>
    <t>FIRST QUARTER ENDED 30 APRIL 2005</t>
  </si>
  <si>
    <t>UNAUDITED INTERIM FINANCIAL REPORT FOR THE FIRST QUARTER ENDED 30 APRIL 2005</t>
  </si>
  <si>
    <t>The Group has the following capital commitments:</t>
  </si>
  <si>
    <t>Approved and not contracted for</t>
  </si>
  <si>
    <t>The Group recorded a pre-tax profit of RM3.21 million for the current quarter as compared with preceding year corresponding</t>
  </si>
  <si>
    <t>The Group recorded an improved result of pre-tax profit of RM3.21 million for the current quarter as compared with the immediate</t>
  </si>
  <si>
    <t xml:space="preserve">preceding quarter's pre-tax loss of RM0.22 million mainly attributed to higher profit margin of cocoa products. </t>
  </si>
  <si>
    <t xml:space="preserve">financial year. </t>
  </si>
  <si>
    <t>Barring any unforeseen circumstances, the Directors anticipate a satisfactory overall operating result for the remainder of this</t>
  </si>
  <si>
    <t xml:space="preserve">mainly to lower yield of cocoa plantation.  </t>
  </si>
  <si>
    <t>However, the Group recorded lower profit generated from plantation as compared to preceding year corresponding quarter due</t>
  </si>
  <si>
    <t>PROFIT / (LOSS ) BEFORE TAXATION</t>
  </si>
  <si>
    <t>The interim financial report is unaudited and has been prepared in accordance with FRS134 - Interim Financial Reporting. The</t>
  </si>
  <si>
    <t>Profit / (Loss) before taxation</t>
  </si>
  <si>
    <t>The Group registered higher turnover for the current quarter at RM24.9 million was 53% higher than the preceding year</t>
  </si>
  <si>
    <t>corresponding quarter's RM16.2 million due to increase in sales of cocoa products.</t>
  </si>
  <si>
    <t>quarter's pre-tax lost of RM0.50 million contributed by improved profit margin and higher selling price of cocoa products.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</si>
</sst>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0.00_);\(0.00\)"/>
    <numFmt numFmtId="171" formatCode="[$-809]dd\ mmmm\ yyyy"/>
    <numFmt numFmtId="172" formatCode="[$-809]d\ mmmm\ yyyy;@"/>
    <numFmt numFmtId="173" formatCode="#,##0_);\(#,##0\);&quot;-&quot;???"/>
    <numFmt numFmtId="174" formatCode="_(* #,##0_);_(* \(#,##0\);_(* &quot;-&quot;??_);_(@_)"/>
    <numFmt numFmtId="175" formatCode="[$-F800]dddd\,\ mmmm\ dd\,\ yyyy"/>
    <numFmt numFmtId="176" formatCode="mmm\-yyyy"/>
    <numFmt numFmtId="177" formatCode="[$-409]dddd\,\ mmmm\ dd\,\ yyyy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_);_(@_)"/>
    <numFmt numFmtId="181" formatCode="_(* #,##0.0000_);_(* \(#,##0.0000\);_(* &quot;-&quot;_);_(@_)"/>
    <numFmt numFmtId="182" formatCode="_(* #,##0.00000_);_(* \(#,##0.00000\);_(* &quot;-&quot;_);_(@_)"/>
    <numFmt numFmtId="183" formatCode="_(* #,##0.000000_);_(* \(#,##0.000000\);_(* &quot;-&quot;_);_(@_)"/>
    <numFmt numFmtId="184" formatCode="_(* #,##0.0_);_(* \(#,##0.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dd/mm/yy;@"/>
    <numFmt numFmtId="188" formatCode="[$-809]dd\ mmmm\ yyyy;@"/>
    <numFmt numFmtId="189" formatCode="[$-409]mmm\-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£-809]#,##0.00"/>
    <numFmt numFmtId="195" formatCode="[$£-809]#,##0.0"/>
    <numFmt numFmtId="196" formatCode="[$£-809]#,##0"/>
  </numFmts>
  <fonts count="19">
    <font>
      <sz val="10"/>
      <name val="Tahoma"/>
      <family val="0"/>
    </font>
    <font>
      <sz val="8"/>
      <name val="Tahoma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10"/>
      <name val="Tahoma"/>
      <family val="0"/>
    </font>
    <font>
      <b/>
      <sz val="12"/>
      <name val="Tahoma"/>
      <family val="2"/>
    </font>
    <font>
      <sz val="9"/>
      <name val="Tahoma"/>
      <family val="0"/>
    </font>
    <font>
      <b/>
      <sz val="16"/>
      <name val="Tahoma"/>
      <family val="2"/>
    </font>
    <font>
      <i/>
      <sz val="10"/>
      <name val="Tahoma"/>
      <family val="2"/>
    </font>
    <font>
      <sz val="11"/>
      <name val="Tahoma"/>
      <family val="2"/>
    </font>
    <font>
      <sz val="10"/>
      <color indexed="9"/>
      <name val="Tahoma"/>
      <family val="0"/>
    </font>
    <font>
      <sz val="14"/>
      <name val="Tahoma"/>
      <family val="0"/>
    </font>
    <font>
      <b/>
      <sz val="22"/>
      <name val="Tahoma"/>
      <family val="2"/>
    </font>
    <font>
      <sz val="18"/>
      <name val="Tahoma"/>
      <family val="0"/>
    </font>
    <font>
      <b/>
      <sz val="24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2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37" fontId="5" fillId="0" borderId="0" xfId="21" applyFont="1" applyFill="1" applyBorder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0" xfId="0" applyBorder="1" applyAlignment="1" quotePrefix="1">
      <alignment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12" fillId="0" borderId="0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Font="1" applyBorder="1" applyAlignment="1">
      <alignment/>
    </xf>
    <xf numFmtId="0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7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Continuous"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3" fillId="2" borderId="0" xfId="0" applyFont="1" applyFill="1" applyBorder="1" applyAlignment="1">
      <alignment/>
    </xf>
    <xf numFmtId="14" fontId="9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1" fontId="0" fillId="2" borderId="0" xfId="0" applyNumberFormat="1" applyFill="1" applyBorder="1" applyAlignment="1">
      <alignment/>
    </xf>
    <xf numFmtId="41" fontId="0" fillId="2" borderId="4" xfId="0" applyNumberFormat="1" applyFill="1" applyBorder="1" applyAlignment="1">
      <alignment/>
    </xf>
    <xf numFmtId="41" fontId="0" fillId="2" borderId="2" xfId="0" applyNumberForma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4" fontId="0" fillId="0" borderId="0" xfId="15" applyNumberFormat="1" applyBorder="1" applyAlignment="1">
      <alignment/>
    </xf>
    <xf numFmtId="174" fontId="0" fillId="0" borderId="0" xfId="15" applyNumberFormat="1" applyFont="1" applyBorder="1" applyAlignment="1">
      <alignment/>
    </xf>
    <xf numFmtId="43" fontId="0" fillId="0" borderId="5" xfId="15" applyNumberFormat="1" applyBorder="1" applyAlignment="1">
      <alignment/>
    </xf>
    <xf numFmtId="41" fontId="0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/>
    </xf>
    <xf numFmtId="0" fontId="5" fillId="0" borderId="0" xfId="0" applyFont="1" applyAlignment="1">
      <alignment/>
    </xf>
    <xf numFmtId="41" fontId="0" fillId="2" borderId="1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4" xfId="0" applyNumberFormat="1" applyBorder="1" applyAlignment="1">
      <alignment/>
    </xf>
    <xf numFmtId="41" fontId="0" fillId="0" borderId="0" xfId="0" applyNumberFormat="1" applyFont="1" applyBorder="1" applyAlignment="1">
      <alignment/>
    </xf>
    <xf numFmtId="194" fontId="0" fillId="0" borderId="0" xfId="0" applyNumberFormat="1" applyFont="1" applyFill="1" applyBorder="1" applyAlignment="1" quotePrefix="1">
      <alignment horizontal="center"/>
    </xf>
    <xf numFmtId="196" fontId="0" fillId="0" borderId="5" xfId="0" applyNumberFormat="1" applyFont="1" applyFill="1" applyBorder="1" applyAlignment="1" quotePrefix="1">
      <alignment horizontal="right"/>
    </xf>
    <xf numFmtId="0" fontId="0" fillId="0" borderId="0" xfId="0" applyBorder="1" applyAlignment="1" quotePrefix="1">
      <alignment horizontal="center"/>
    </xf>
    <xf numFmtId="188" fontId="0" fillId="0" borderId="0" xfId="0" applyNumberFormat="1" applyBorder="1" applyAlignment="1" quotePrefix="1">
      <alignment horizontal="left"/>
    </xf>
    <xf numFmtId="0" fontId="18" fillId="0" borderId="0" xfId="0" applyFont="1" applyAlignment="1">
      <alignment/>
    </xf>
    <xf numFmtId="174" fontId="0" fillId="0" borderId="5" xfId="15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3" fontId="0" fillId="0" borderId="0" xfId="15" applyNumberForma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1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3:K32"/>
  <sheetViews>
    <sheetView workbookViewId="0" topLeftCell="A13">
      <selection activeCell="F35" sqref="F35"/>
    </sheetView>
  </sheetViews>
  <sheetFormatPr defaultColWidth="9.140625" defaultRowHeight="12.75"/>
  <cols>
    <col min="1" max="16384" width="9.140625" style="45" customWidth="1"/>
  </cols>
  <sheetData>
    <row r="23" spans="3:9" ht="25.5" customHeight="1">
      <c r="C23" s="63" t="s">
        <v>150</v>
      </c>
      <c r="D23" s="62"/>
      <c r="F23" s="62"/>
      <c r="G23" s="62"/>
      <c r="H23" s="62"/>
      <c r="I23" s="62"/>
    </row>
    <row r="24" spans="3:9" ht="12.75" customHeight="1">
      <c r="C24" s="62"/>
      <c r="D24" s="62"/>
      <c r="E24" s="62"/>
      <c r="F24" s="62"/>
      <c r="G24" s="62"/>
      <c r="H24" s="62"/>
      <c r="I24" s="62"/>
    </row>
    <row r="25" spans="3:9" ht="18">
      <c r="C25" s="96" t="s">
        <v>152</v>
      </c>
      <c r="D25" s="96"/>
      <c r="E25" s="96"/>
      <c r="F25" s="96"/>
      <c r="G25" s="96"/>
      <c r="H25" s="96"/>
      <c r="I25" s="96"/>
    </row>
    <row r="26" spans="3:9" ht="18">
      <c r="C26" s="61"/>
      <c r="D26" s="61"/>
      <c r="E26" s="61"/>
      <c r="F26" s="61"/>
      <c r="G26" s="61"/>
      <c r="H26" s="61"/>
      <c r="I26" s="61"/>
    </row>
    <row r="27" spans="3:9" ht="18">
      <c r="C27" s="61"/>
      <c r="D27" s="61"/>
      <c r="E27" s="61"/>
      <c r="F27" s="61"/>
      <c r="G27" s="61"/>
      <c r="H27" s="61"/>
      <c r="I27" s="61"/>
    </row>
    <row r="28" spans="3:9" ht="18">
      <c r="C28" s="61"/>
      <c r="D28" s="61"/>
      <c r="E28" s="61"/>
      <c r="F28" s="61"/>
      <c r="G28" s="61"/>
      <c r="H28" s="61"/>
      <c r="I28" s="61"/>
    </row>
    <row r="31" spans="2:11" ht="22.5">
      <c r="B31" s="97" t="s">
        <v>151</v>
      </c>
      <c r="C31" s="97"/>
      <c r="D31" s="97"/>
      <c r="E31" s="97"/>
      <c r="F31" s="97"/>
      <c r="G31" s="97"/>
      <c r="H31" s="97"/>
      <c r="I31" s="97"/>
      <c r="J31" s="97"/>
      <c r="K31" s="97"/>
    </row>
    <row r="32" spans="2:11" ht="22.5">
      <c r="B32" s="97" t="s">
        <v>244</v>
      </c>
      <c r="C32" s="97"/>
      <c r="D32" s="97"/>
      <c r="E32" s="97"/>
      <c r="F32" s="97"/>
      <c r="G32" s="97"/>
      <c r="H32" s="97"/>
      <c r="I32" s="97"/>
      <c r="J32" s="97"/>
      <c r="K32" s="97"/>
    </row>
  </sheetData>
  <mergeCells count="3">
    <mergeCell ref="C25:I25"/>
    <mergeCell ref="B31:K31"/>
    <mergeCell ref="B32:K32"/>
  </mergeCells>
  <printOptions/>
  <pageMargins left="0.75" right="0.75" top="1" bottom="1" header="0.5" footer="0.5"/>
  <pageSetup fitToHeight="1" fitToWidth="1" horizontalDpi="800" verticalDpi="8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52"/>
  <sheetViews>
    <sheetView showGridLines="0" zoomScale="90" zoomScaleNormal="90" workbookViewId="0" topLeftCell="A13">
      <selection activeCell="L18" sqref="L18"/>
    </sheetView>
  </sheetViews>
  <sheetFormatPr defaultColWidth="9.140625" defaultRowHeight="12.75"/>
  <cols>
    <col min="1" max="3" width="15.7109375" style="0" customWidth="1"/>
    <col min="4" max="4" width="10.7109375" style="0" customWidth="1"/>
    <col min="5" max="5" width="4.28125" style="0" customWidth="1"/>
    <col min="6" max="6" width="10.7109375" style="0" customWidth="1"/>
    <col min="7" max="7" width="4.28125" style="0" customWidth="1"/>
    <col min="8" max="8" width="10.7109375" style="0" customWidth="1"/>
    <col min="9" max="9" width="4.28125" style="0" customWidth="1"/>
    <col min="10" max="10" width="10.7109375" style="0" customWidth="1"/>
    <col min="11" max="11" width="4.28125" style="0" customWidth="1"/>
    <col min="12" max="12" width="10.7109375" style="0" customWidth="1"/>
  </cols>
  <sheetData>
    <row r="1" spans="1:12" ht="19.5">
      <c r="A1" s="21" t="s">
        <v>174</v>
      </c>
      <c r="B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 t="s">
        <v>1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</row>
    <row r="3" spans="1:12" ht="12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6" spans="1:12" ht="15">
      <c r="A6" s="19" t="s">
        <v>245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4.2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4" t="s">
        <v>106</v>
      </c>
      <c r="F12" s="2"/>
      <c r="G12" s="2"/>
      <c r="H12" s="2"/>
      <c r="I12" s="4" t="s">
        <v>99</v>
      </c>
      <c r="J12" s="2"/>
      <c r="K12" s="2"/>
      <c r="L12" s="2"/>
    </row>
    <row r="13" spans="1:12" ht="12.75">
      <c r="A13" s="2"/>
      <c r="B13" s="2"/>
      <c r="C13" s="2"/>
      <c r="D13" s="10" t="s">
        <v>100</v>
      </c>
      <c r="E13" s="2"/>
      <c r="F13" s="10" t="s">
        <v>102</v>
      </c>
      <c r="G13" s="2"/>
      <c r="H13" s="10" t="s">
        <v>100</v>
      </c>
      <c r="I13" s="2"/>
      <c r="J13" s="10" t="s">
        <v>102</v>
      </c>
      <c r="K13" s="2"/>
      <c r="L13" s="2"/>
    </row>
    <row r="14" spans="1:12" ht="12.75">
      <c r="A14" s="2"/>
      <c r="B14" s="2"/>
      <c r="C14" s="2"/>
      <c r="D14" s="10" t="s">
        <v>101</v>
      </c>
      <c r="E14" s="2"/>
      <c r="F14" s="10" t="s">
        <v>103</v>
      </c>
      <c r="G14" s="2"/>
      <c r="H14" s="10" t="s">
        <v>104</v>
      </c>
      <c r="I14" s="2"/>
      <c r="J14" s="10" t="s">
        <v>105</v>
      </c>
      <c r="K14" s="2"/>
      <c r="L14" s="2"/>
    </row>
    <row r="15" spans="1:12" ht="12.75">
      <c r="A15" s="2"/>
      <c r="B15" s="2"/>
      <c r="C15" s="2"/>
      <c r="D15" s="11">
        <v>38472</v>
      </c>
      <c r="E15" s="2"/>
      <c r="F15" s="11">
        <v>38107</v>
      </c>
      <c r="G15" s="11"/>
      <c r="H15" s="11">
        <v>38472</v>
      </c>
      <c r="I15" s="2"/>
      <c r="J15" s="11">
        <v>38107</v>
      </c>
      <c r="K15" s="2"/>
      <c r="L15" s="2"/>
    </row>
    <row r="16" spans="1:12" ht="12.75">
      <c r="A16" s="2"/>
      <c r="B16" s="2"/>
      <c r="C16" s="2"/>
      <c r="D16" s="4" t="s">
        <v>2</v>
      </c>
      <c r="E16" s="2"/>
      <c r="F16" s="4" t="s">
        <v>2</v>
      </c>
      <c r="G16" s="2"/>
      <c r="H16" s="4" t="s">
        <v>2</v>
      </c>
      <c r="I16" s="2"/>
      <c r="J16" s="4" t="s">
        <v>2</v>
      </c>
      <c r="K16" s="2"/>
      <c r="L16" s="2"/>
    </row>
    <row r="17" spans="1:12" ht="12.75">
      <c r="A17" s="2"/>
      <c r="B17" s="2"/>
      <c r="C17" s="2"/>
      <c r="D17" s="35"/>
      <c r="E17" s="35"/>
      <c r="F17" s="35"/>
      <c r="G17" s="35"/>
      <c r="H17" s="35"/>
      <c r="I17" s="35"/>
      <c r="J17" s="35"/>
      <c r="K17" s="2"/>
      <c r="L17" s="2"/>
    </row>
    <row r="18" spans="1:12" ht="12.75">
      <c r="A18" s="8" t="s">
        <v>94</v>
      </c>
      <c r="B18" s="8"/>
      <c r="C18" s="2"/>
      <c r="D18" s="29">
        <v>24907</v>
      </c>
      <c r="E18" s="35"/>
      <c r="F18" s="29">
        <v>16201</v>
      </c>
      <c r="G18" s="35"/>
      <c r="H18" s="29">
        <v>24907</v>
      </c>
      <c r="I18" s="35"/>
      <c r="J18" s="29">
        <v>16201</v>
      </c>
      <c r="K18" s="2"/>
      <c r="L18" s="2"/>
    </row>
    <row r="19" spans="1:12" ht="12.75">
      <c r="A19" s="2"/>
      <c r="B19" s="2"/>
      <c r="C19" s="2"/>
      <c r="D19" s="35"/>
      <c r="E19" s="35"/>
      <c r="F19" s="35"/>
      <c r="G19" s="35"/>
      <c r="H19" s="35"/>
      <c r="I19" s="35"/>
      <c r="J19" s="35"/>
      <c r="K19" s="2"/>
      <c r="L19" s="2"/>
    </row>
    <row r="20" spans="1:12" ht="12.75">
      <c r="A20" s="8" t="s">
        <v>95</v>
      </c>
      <c r="B20" s="8"/>
      <c r="C20" s="2"/>
      <c r="D20" s="35">
        <v>-20851</v>
      </c>
      <c r="E20" s="35"/>
      <c r="F20" s="35">
        <v>-15726</v>
      </c>
      <c r="G20" s="35"/>
      <c r="H20" s="35">
        <v>-20851</v>
      </c>
      <c r="I20" s="35"/>
      <c r="J20" s="35">
        <v>-15726</v>
      </c>
      <c r="K20" s="2"/>
      <c r="L20" s="2"/>
    </row>
    <row r="21" spans="1:12" ht="12.75">
      <c r="A21" s="2"/>
      <c r="B21" s="2"/>
      <c r="C21" s="2"/>
      <c r="D21" s="35"/>
      <c r="E21" s="35"/>
      <c r="F21" s="35"/>
      <c r="G21" s="35"/>
      <c r="H21" s="35"/>
      <c r="I21" s="35"/>
      <c r="J21" s="35"/>
      <c r="K21" s="2"/>
      <c r="L21" s="2"/>
    </row>
    <row r="22" spans="1:12" ht="12.75">
      <c r="A22" s="2"/>
      <c r="B22" s="2"/>
      <c r="C22" s="2"/>
      <c r="D22" s="36"/>
      <c r="E22" s="35"/>
      <c r="F22" s="36"/>
      <c r="G22" s="35"/>
      <c r="H22" s="36"/>
      <c r="I22" s="35"/>
      <c r="J22" s="36"/>
      <c r="K22" s="2"/>
      <c r="L22" s="2"/>
    </row>
    <row r="23" spans="1:12" ht="12.75">
      <c r="A23" s="8" t="s">
        <v>225</v>
      </c>
      <c r="B23" s="8"/>
      <c r="C23" s="2"/>
      <c r="D23" s="30">
        <f>D18+D20</f>
        <v>4056</v>
      </c>
      <c r="E23" s="35"/>
      <c r="F23" s="30">
        <f>F18+F20</f>
        <v>475</v>
      </c>
      <c r="G23" s="35"/>
      <c r="H23" s="30">
        <f>H18+H20</f>
        <v>4056</v>
      </c>
      <c r="I23" s="35"/>
      <c r="J23" s="30">
        <f>J18+J20</f>
        <v>475</v>
      </c>
      <c r="K23" s="2"/>
      <c r="L23" s="2"/>
    </row>
    <row r="24" spans="1:12" ht="12.75">
      <c r="A24" s="2"/>
      <c r="B24" s="2"/>
      <c r="C24" s="2"/>
      <c r="D24" s="30"/>
      <c r="E24" s="35"/>
      <c r="F24" s="30"/>
      <c r="G24" s="35"/>
      <c r="H24" s="30"/>
      <c r="I24" s="35"/>
      <c r="J24" s="30"/>
      <c r="K24" s="2"/>
      <c r="L24" s="2"/>
    </row>
    <row r="25" spans="1:12" ht="12.75">
      <c r="A25" s="8" t="s">
        <v>96</v>
      </c>
      <c r="B25" s="8"/>
      <c r="C25" s="2"/>
      <c r="D25" s="30">
        <v>228</v>
      </c>
      <c r="E25" s="35"/>
      <c r="F25" s="30">
        <v>223</v>
      </c>
      <c r="G25" s="35"/>
      <c r="H25" s="30">
        <v>228</v>
      </c>
      <c r="I25" s="35"/>
      <c r="J25" s="30">
        <v>223</v>
      </c>
      <c r="K25" s="2"/>
      <c r="L25" s="2"/>
    </row>
    <row r="26" spans="1:12" ht="12.75">
      <c r="A26" s="2"/>
      <c r="B26" s="2"/>
      <c r="C26" s="2"/>
      <c r="D26" s="30"/>
      <c r="E26" s="35"/>
      <c r="F26" s="30"/>
      <c r="G26" s="35"/>
      <c r="H26" s="30"/>
      <c r="I26" s="35"/>
      <c r="J26" s="30"/>
      <c r="K26" s="2"/>
      <c r="L26" s="2"/>
    </row>
    <row r="27" spans="1:12" ht="12.75">
      <c r="A27" s="8" t="s">
        <v>97</v>
      </c>
      <c r="B27" s="8"/>
      <c r="C27" s="2"/>
      <c r="D27" s="30">
        <v>-934</v>
      </c>
      <c r="E27" s="35"/>
      <c r="F27" s="30">
        <v>-950</v>
      </c>
      <c r="G27" s="35"/>
      <c r="H27" s="30">
        <v>-934</v>
      </c>
      <c r="I27" s="35"/>
      <c r="J27" s="30">
        <v>-950</v>
      </c>
      <c r="K27" s="2"/>
      <c r="L27" s="2"/>
    </row>
    <row r="28" spans="1:12" ht="12.75">
      <c r="A28" s="2"/>
      <c r="B28" s="2"/>
      <c r="C28" s="2"/>
      <c r="D28" s="30"/>
      <c r="E28" s="35"/>
      <c r="F28" s="30"/>
      <c r="G28" s="35"/>
      <c r="H28" s="30"/>
      <c r="I28" s="35"/>
      <c r="J28" s="30"/>
      <c r="K28" s="2"/>
      <c r="L28" s="2"/>
    </row>
    <row r="29" spans="1:12" ht="12.75">
      <c r="A29" s="2"/>
      <c r="B29" s="2"/>
      <c r="C29" s="2"/>
      <c r="D29" s="33"/>
      <c r="E29" s="35"/>
      <c r="F29" s="33"/>
      <c r="G29" s="35"/>
      <c r="H29" s="33"/>
      <c r="I29" s="35"/>
      <c r="J29" s="33"/>
      <c r="K29" s="2"/>
      <c r="L29" s="2"/>
    </row>
    <row r="30" spans="1:12" ht="12.75">
      <c r="A30" s="8" t="s">
        <v>239</v>
      </c>
      <c r="B30" s="8"/>
      <c r="C30" s="2"/>
      <c r="D30" s="30">
        <f>D23+D25+D27</f>
        <v>3350</v>
      </c>
      <c r="E30" s="35"/>
      <c r="F30" s="30">
        <f>F23+F25+F27</f>
        <v>-252</v>
      </c>
      <c r="G30" s="35"/>
      <c r="H30" s="30">
        <f>H23+H25+H27</f>
        <v>3350</v>
      </c>
      <c r="I30" s="35"/>
      <c r="J30" s="30">
        <f>J23+J25+J27</f>
        <v>-252</v>
      </c>
      <c r="K30" s="2"/>
      <c r="L30" s="2"/>
    </row>
    <row r="31" spans="1:12" ht="12.75">
      <c r="A31" s="2"/>
      <c r="B31" s="2"/>
      <c r="C31" s="2"/>
      <c r="D31" s="30"/>
      <c r="E31" s="35"/>
      <c r="F31" s="30"/>
      <c r="G31" s="35"/>
      <c r="H31" s="30"/>
      <c r="I31" s="35"/>
      <c r="J31" s="30"/>
      <c r="K31" s="2"/>
      <c r="L31" s="2"/>
    </row>
    <row r="32" spans="1:12" ht="12.75">
      <c r="A32" s="8" t="s">
        <v>98</v>
      </c>
      <c r="B32" s="8"/>
      <c r="C32" s="2"/>
      <c r="D32" s="30">
        <v>89</v>
      </c>
      <c r="E32" s="35"/>
      <c r="F32" s="30">
        <v>83</v>
      </c>
      <c r="G32" s="35"/>
      <c r="H32" s="30">
        <v>89</v>
      </c>
      <c r="I32" s="35"/>
      <c r="J32" s="30">
        <v>83</v>
      </c>
      <c r="K32" s="2"/>
      <c r="L32" s="2"/>
    </row>
    <row r="33" spans="1:12" ht="12.75">
      <c r="A33" s="2"/>
      <c r="B33" s="2"/>
      <c r="C33" s="2"/>
      <c r="D33" s="30"/>
      <c r="E33" s="35"/>
      <c r="F33" s="30"/>
      <c r="G33" s="35"/>
      <c r="H33" s="30"/>
      <c r="I33" s="35"/>
      <c r="J33" s="30"/>
      <c r="K33" s="2"/>
      <c r="L33" s="2"/>
    </row>
    <row r="34" spans="1:12" ht="12.75">
      <c r="A34" s="8" t="s">
        <v>91</v>
      </c>
      <c r="B34" s="8"/>
      <c r="C34" s="2"/>
      <c r="D34" s="30">
        <v>-229</v>
      </c>
      <c r="E34" s="35"/>
      <c r="F34" s="30">
        <v>-333</v>
      </c>
      <c r="G34" s="35"/>
      <c r="H34" s="30">
        <v>-229</v>
      </c>
      <c r="I34" s="35"/>
      <c r="J34" s="30">
        <v>-333</v>
      </c>
      <c r="K34" s="2"/>
      <c r="L34" s="2"/>
    </row>
    <row r="35" spans="1:12" ht="12.75">
      <c r="A35" s="2"/>
      <c r="B35" s="2"/>
      <c r="C35" s="2"/>
      <c r="D35" s="30"/>
      <c r="E35" s="35"/>
      <c r="F35" s="30"/>
      <c r="G35" s="35"/>
      <c r="H35" s="30"/>
      <c r="I35" s="35"/>
      <c r="J35" s="30"/>
      <c r="K35" s="2"/>
      <c r="L35" s="2"/>
    </row>
    <row r="36" spans="1:12" ht="12.75">
      <c r="A36" s="2"/>
      <c r="B36" s="2"/>
      <c r="C36" s="2"/>
      <c r="D36" s="33"/>
      <c r="E36" s="35"/>
      <c r="F36" s="33"/>
      <c r="G36" s="35"/>
      <c r="H36" s="33"/>
      <c r="I36" s="35"/>
      <c r="J36" s="33"/>
      <c r="K36" s="2"/>
      <c r="L36" s="2"/>
    </row>
    <row r="37" spans="1:12" ht="12.75">
      <c r="A37" s="8" t="s">
        <v>255</v>
      </c>
      <c r="B37" s="8"/>
      <c r="C37" s="2"/>
      <c r="D37" s="30">
        <f>+D30+D32+D34</f>
        <v>3210</v>
      </c>
      <c r="E37" s="35"/>
      <c r="F37" s="30">
        <f>+F30+F32+F34</f>
        <v>-502</v>
      </c>
      <c r="G37" s="35"/>
      <c r="H37" s="30">
        <f>+H30+H32+H34</f>
        <v>3210</v>
      </c>
      <c r="I37" s="35"/>
      <c r="J37" s="30">
        <f>+J30+J32+J34</f>
        <v>-502</v>
      </c>
      <c r="K37" s="2"/>
      <c r="L37" s="2"/>
    </row>
    <row r="38" spans="1:12" ht="12.75">
      <c r="A38" s="2"/>
      <c r="B38" s="2"/>
      <c r="C38" s="2"/>
      <c r="D38" s="30"/>
      <c r="E38" s="35"/>
      <c r="F38" s="30"/>
      <c r="G38" s="35"/>
      <c r="H38" s="30"/>
      <c r="I38" s="35"/>
      <c r="J38" s="30"/>
      <c r="K38" s="2"/>
      <c r="L38" s="2"/>
    </row>
    <row r="39" spans="1:12" ht="12.75">
      <c r="A39" s="8" t="s">
        <v>92</v>
      </c>
      <c r="B39" s="8"/>
      <c r="C39" s="2"/>
      <c r="D39" s="30">
        <v>-745</v>
      </c>
      <c r="E39" s="35"/>
      <c r="F39" s="30">
        <v>-80</v>
      </c>
      <c r="G39" s="35"/>
      <c r="H39" s="30">
        <v>-745</v>
      </c>
      <c r="I39" s="35"/>
      <c r="J39" s="30">
        <v>-80</v>
      </c>
      <c r="K39" s="2"/>
      <c r="L39" s="2"/>
    </row>
    <row r="40" spans="1:12" ht="12.75">
      <c r="A40" s="2"/>
      <c r="B40" s="2"/>
      <c r="C40" s="2"/>
      <c r="D40" s="30"/>
      <c r="E40" s="35"/>
      <c r="F40" s="30"/>
      <c r="G40" s="35"/>
      <c r="H40" s="30"/>
      <c r="I40" s="35"/>
      <c r="J40" s="30"/>
      <c r="K40" s="2"/>
      <c r="L40" s="2"/>
    </row>
    <row r="41" spans="1:12" ht="13.5" thickBot="1">
      <c r="A41" s="8" t="s">
        <v>238</v>
      </c>
      <c r="B41" s="8"/>
      <c r="C41" s="2"/>
      <c r="D41" s="31">
        <f>+D37+D39</f>
        <v>2465</v>
      </c>
      <c r="E41" s="35"/>
      <c r="F41" s="31">
        <f>+F37+F39</f>
        <v>-582</v>
      </c>
      <c r="G41" s="35"/>
      <c r="H41" s="31">
        <f>+H37+H39</f>
        <v>2465</v>
      </c>
      <c r="I41" s="35"/>
      <c r="J41" s="31">
        <f>+J37+J39</f>
        <v>-582</v>
      </c>
      <c r="K41" s="2"/>
      <c r="L41" s="2"/>
    </row>
    <row r="42" spans="1:12" ht="13.5" thickTop="1">
      <c r="A42" s="2"/>
      <c r="B42" s="2"/>
      <c r="C42" s="2"/>
      <c r="D42" s="9"/>
      <c r="E42" s="2"/>
      <c r="F42" s="2"/>
      <c r="G42" s="2"/>
      <c r="H42" s="9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7" t="s">
        <v>15</v>
      </c>
      <c r="B44" s="7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2" t="s">
        <v>13</v>
      </c>
      <c r="B45" s="12"/>
      <c r="C45" s="2"/>
      <c r="D45" s="13">
        <f>D41*100/40097</f>
        <v>6.147592089183729</v>
      </c>
      <c r="E45" s="2"/>
      <c r="F45" s="13">
        <f>F41*100/40097</f>
        <v>-1.4514801606105194</v>
      </c>
      <c r="G45" s="13"/>
      <c r="H45" s="13">
        <f>H41*100/40097</f>
        <v>6.147592089183729</v>
      </c>
      <c r="I45" s="13"/>
      <c r="J45" s="13">
        <f>J41*100/40097</f>
        <v>-1.4514801606105194</v>
      </c>
      <c r="K45" s="2"/>
      <c r="L45" s="2"/>
    </row>
    <row r="46" spans="1:12" ht="12.75">
      <c r="A46" s="12" t="s">
        <v>14</v>
      </c>
      <c r="B46" s="12"/>
      <c r="C46" s="2"/>
      <c r="D46" s="27" t="s">
        <v>60</v>
      </c>
      <c r="E46" s="2"/>
      <c r="F46" s="27" t="s">
        <v>60</v>
      </c>
      <c r="G46" s="2"/>
      <c r="H46" s="27" t="s">
        <v>60</v>
      </c>
      <c r="I46" s="2"/>
      <c r="J46" s="27" t="s">
        <v>60</v>
      </c>
      <c r="K46" s="2"/>
      <c r="L46" s="2"/>
    </row>
    <row r="47" spans="1:12" ht="12.75">
      <c r="A47" s="2"/>
      <c r="B47" s="2"/>
      <c r="C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4" t="s">
        <v>11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2.75">
      <c r="A50" s="24" t="s">
        <v>227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printOptions/>
  <pageMargins left="0.7874015748031497" right="0.3937007874015748" top="0.984251968503937" bottom="0.984251968503937" header="0.5118110236220472" footer="0.5118110236220472"/>
  <pageSetup fitToHeight="10" fitToWidth="1" horizontalDpi="300" verticalDpi="300" orientation="portrait" paperSize="9" scale="86" r:id="rId1"/>
  <headerFooter alignWithMargins="0">
    <oddFooter>&amp;CPage &amp;P of 7</oddFooter>
  </headerFooter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62"/>
  <sheetViews>
    <sheetView showGridLines="0" workbookViewId="0" topLeftCell="A37">
      <selection activeCell="G56" sqref="G56"/>
    </sheetView>
  </sheetViews>
  <sheetFormatPr defaultColWidth="9.140625" defaultRowHeight="12.75"/>
  <cols>
    <col min="7" max="7" width="10.8515625" style="0" customWidth="1"/>
    <col min="8" max="8" width="8.7109375" style="0" customWidth="1"/>
    <col min="9" max="9" width="11.7109375" style="0" customWidth="1"/>
  </cols>
  <sheetData>
    <row r="1" spans="1:16" ht="19.5">
      <c r="A1" s="21" t="s">
        <v>174</v>
      </c>
      <c r="B1" s="19"/>
      <c r="C1" s="19"/>
      <c r="D1" s="19"/>
      <c r="E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2.75">
      <c r="A2" s="20" t="s">
        <v>1</v>
      </c>
      <c r="B2" s="20"/>
      <c r="C2" s="20"/>
      <c r="D2" s="20"/>
      <c r="E2" s="20"/>
      <c r="F2" s="20"/>
      <c r="G2" s="20"/>
      <c r="H2" s="34"/>
      <c r="I2" s="20"/>
      <c r="J2" s="20"/>
      <c r="K2" s="20"/>
      <c r="L2" s="20"/>
      <c r="M2" s="20"/>
      <c r="N2" s="20"/>
      <c r="O2" s="20"/>
      <c r="P2" s="20"/>
    </row>
    <row r="3" spans="1:16" ht="12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4.25">
      <c r="A7" s="22" t="s">
        <v>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7"/>
      <c r="B8" s="7"/>
      <c r="C8" s="7"/>
      <c r="D8" s="7"/>
      <c r="E8" s="7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10" t="s">
        <v>3</v>
      </c>
      <c r="H9" s="2"/>
      <c r="I9" s="10" t="s">
        <v>5</v>
      </c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10" t="s">
        <v>4</v>
      </c>
      <c r="H10" s="2"/>
      <c r="I10" s="10" t="s">
        <v>6</v>
      </c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11">
        <v>38472</v>
      </c>
      <c r="H11" s="11"/>
      <c r="I11" s="11">
        <v>38383</v>
      </c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4" t="s">
        <v>31</v>
      </c>
      <c r="H12" s="2"/>
      <c r="I12" s="4" t="s">
        <v>32</v>
      </c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4" t="s">
        <v>2</v>
      </c>
      <c r="H13" s="2"/>
      <c r="I13" s="4" t="s">
        <v>2</v>
      </c>
      <c r="J13" s="2"/>
      <c r="K13" s="2"/>
      <c r="L13" s="2"/>
      <c r="M13" s="2"/>
      <c r="N13" s="2"/>
      <c r="O13" s="2"/>
      <c r="P13" s="2"/>
    </row>
    <row r="14" spans="1:16" ht="12.75">
      <c r="A14" s="7" t="s">
        <v>178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5" t="s">
        <v>179</v>
      </c>
      <c r="B16" s="7"/>
      <c r="C16" s="7"/>
      <c r="D16" s="7"/>
      <c r="E16" s="7"/>
      <c r="F16" s="2"/>
      <c r="G16" s="35">
        <v>43149</v>
      </c>
      <c r="H16" s="35"/>
      <c r="I16" s="35">
        <v>43570</v>
      </c>
      <c r="J16" s="2"/>
      <c r="K16" s="2"/>
      <c r="L16" s="2"/>
      <c r="M16" s="2"/>
      <c r="N16" s="2"/>
      <c r="O16" s="2"/>
      <c r="P16" s="2"/>
    </row>
    <row r="17" spans="1:16" ht="12.75">
      <c r="A17" s="5" t="s">
        <v>180</v>
      </c>
      <c r="B17" s="7"/>
      <c r="C17" s="7"/>
      <c r="D17" s="7"/>
      <c r="E17" s="7"/>
      <c r="F17" s="2"/>
      <c r="G17" s="35">
        <v>712</v>
      </c>
      <c r="H17" s="35"/>
      <c r="I17" s="35">
        <v>712</v>
      </c>
      <c r="J17" s="2"/>
      <c r="K17" s="2"/>
      <c r="L17" s="2"/>
      <c r="M17" s="2"/>
      <c r="N17" s="2"/>
      <c r="O17" s="2"/>
      <c r="P17" s="2"/>
    </row>
    <row r="18" spans="1:16" ht="12.75">
      <c r="A18" s="15" t="s">
        <v>189</v>
      </c>
      <c r="B18" s="7"/>
      <c r="C18" s="7"/>
      <c r="D18" s="7"/>
      <c r="E18" s="7"/>
      <c r="F18" s="2"/>
      <c r="G18" s="35">
        <v>4639</v>
      </c>
      <c r="H18" s="35"/>
      <c r="I18" s="35">
        <v>5401</v>
      </c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32">
        <f>SUM(G16:G18)</f>
        <v>48500</v>
      </c>
      <c r="H19" s="35"/>
      <c r="I19" s="32">
        <f>SUM(I16:I18)</f>
        <v>49683</v>
      </c>
      <c r="J19" s="2"/>
      <c r="K19" s="2"/>
      <c r="L19" s="2"/>
      <c r="M19" s="2"/>
      <c r="N19" s="2"/>
      <c r="O19" s="2"/>
      <c r="P19" s="2"/>
    </row>
    <row r="20" spans="1:16" ht="12.75">
      <c r="A20" s="7" t="s">
        <v>107</v>
      </c>
      <c r="B20" s="7"/>
      <c r="C20" s="7"/>
      <c r="D20" s="7"/>
      <c r="E20" s="7"/>
      <c r="F20" s="2"/>
      <c r="G20" s="35"/>
      <c r="H20" s="35"/>
      <c r="I20" s="35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35"/>
      <c r="H21" s="35"/>
      <c r="I21" s="35"/>
      <c r="J21" s="2"/>
      <c r="K21" s="2"/>
      <c r="L21" s="2"/>
      <c r="M21" s="2"/>
      <c r="N21" s="2"/>
      <c r="O21" s="2"/>
      <c r="P21" s="2"/>
    </row>
    <row r="22" spans="1:16" ht="12.75">
      <c r="A22" s="2" t="s">
        <v>108</v>
      </c>
      <c r="B22" s="2"/>
      <c r="C22" s="2"/>
      <c r="D22" s="2"/>
      <c r="E22" s="2"/>
      <c r="F22" s="2"/>
      <c r="G22" s="35">
        <v>18423</v>
      </c>
      <c r="H22" s="35"/>
      <c r="I22" s="35">
        <v>19234</v>
      </c>
      <c r="J22" s="2"/>
      <c r="K22" s="2"/>
      <c r="L22" s="2"/>
      <c r="M22" s="2"/>
      <c r="N22" s="2"/>
      <c r="O22" s="2"/>
      <c r="P22" s="2"/>
    </row>
    <row r="23" spans="1:16" ht="12.75">
      <c r="A23" s="2" t="s">
        <v>109</v>
      </c>
      <c r="B23" s="2"/>
      <c r="C23" s="2"/>
      <c r="D23" s="2"/>
      <c r="E23" s="2"/>
      <c r="F23" s="2"/>
      <c r="G23" s="35">
        <v>4732</v>
      </c>
      <c r="H23" s="35"/>
      <c r="I23" s="35">
        <v>8207</v>
      </c>
      <c r="J23" s="2"/>
      <c r="K23" s="2"/>
      <c r="L23" s="2"/>
      <c r="M23" s="2"/>
      <c r="N23" s="2"/>
      <c r="O23" s="2"/>
      <c r="P23" s="2"/>
    </row>
    <row r="24" spans="1:16" ht="12.75">
      <c r="A24" s="2" t="s">
        <v>110</v>
      </c>
      <c r="B24" s="2"/>
      <c r="C24" s="2"/>
      <c r="D24" s="2"/>
      <c r="E24" s="2"/>
      <c r="F24" s="2"/>
      <c r="G24" s="35">
        <v>567</v>
      </c>
      <c r="H24" s="35"/>
      <c r="I24" s="35">
        <v>430</v>
      </c>
      <c r="J24" s="2"/>
      <c r="K24" s="2"/>
      <c r="L24" s="2"/>
      <c r="M24" s="2"/>
      <c r="N24" s="2"/>
      <c r="O24" s="2"/>
      <c r="P24" s="2"/>
    </row>
    <row r="25" spans="1:16" ht="12.75">
      <c r="A25" s="2" t="s">
        <v>190</v>
      </c>
      <c r="B25" s="2"/>
      <c r="C25" s="2"/>
      <c r="D25" s="2"/>
      <c r="E25" s="2"/>
      <c r="F25" s="2"/>
      <c r="G25" s="35">
        <v>1492</v>
      </c>
      <c r="H25" s="35"/>
      <c r="I25" s="35">
        <v>0</v>
      </c>
      <c r="J25" s="2"/>
      <c r="K25" s="2"/>
      <c r="L25" s="2"/>
      <c r="M25" s="2"/>
      <c r="N25" s="2"/>
      <c r="O25" s="2"/>
      <c r="P25" s="2"/>
    </row>
    <row r="26" spans="1:16" ht="12.75">
      <c r="A26" s="2" t="s">
        <v>65</v>
      </c>
      <c r="B26" s="2"/>
      <c r="C26" s="2"/>
      <c r="D26" s="2"/>
      <c r="E26" s="2"/>
      <c r="F26" s="2"/>
      <c r="G26" s="35">
        <v>860</v>
      </c>
      <c r="H26" s="35"/>
      <c r="I26" s="35">
        <v>0</v>
      </c>
      <c r="J26" s="2"/>
      <c r="K26" s="2"/>
      <c r="L26" s="2"/>
      <c r="M26" s="2"/>
      <c r="N26" s="2"/>
      <c r="O26" s="2"/>
      <c r="P26" s="2"/>
    </row>
    <row r="27" spans="1:16" ht="12.75">
      <c r="A27" s="2" t="s">
        <v>111</v>
      </c>
      <c r="B27" s="2"/>
      <c r="C27" s="2"/>
      <c r="D27" s="2"/>
      <c r="E27" s="2"/>
      <c r="F27" s="2"/>
      <c r="G27" s="35">
        <v>707</v>
      </c>
      <c r="H27" s="35"/>
      <c r="I27" s="35">
        <v>721</v>
      </c>
      <c r="J27" s="2"/>
      <c r="K27" s="2"/>
      <c r="L27" s="2"/>
      <c r="M27" s="2"/>
      <c r="N27" s="2"/>
      <c r="O27" s="2"/>
      <c r="P27" s="2"/>
    </row>
    <row r="28" spans="1:16" ht="12.75">
      <c r="A28" s="2" t="s">
        <v>112</v>
      </c>
      <c r="B28" s="2"/>
      <c r="C28" s="2"/>
      <c r="D28" s="2"/>
      <c r="E28" s="2"/>
      <c r="F28" s="2"/>
      <c r="G28" s="35">
        <v>480</v>
      </c>
      <c r="H28" s="35"/>
      <c r="I28" s="35">
        <v>983</v>
      </c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32">
        <f>SUM(G22:G28)</f>
        <v>27261</v>
      </c>
      <c r="H29" s="35"/>
      <c r="I29" s="32">
        <f>SUM(I22:I28)</f>
        <v>29575</v>
      </c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35"/>
      <c r="H30" s="35"/>
      <c r="I30" s="35"/>
      <c r="J30" s="2"/>
      <c r="K30" s="2"/>
      <c r="L30" s="2"/>
      <c r="M30" s="2"/>
      <c r="N30" s="2"/>
      <c r="O30" s="2"/>
      <c r="P30" s="2"/>
    </row>
    <row r="31" spans="1:16" ht="12.75">
      <c r="A31" s="7" t="s">
        <v>113</v>
      </c>
      <c r="B31" s="7"/>
      <c r="C31" s="7"/>
      <c r="D31" s="7"/>
      <c r="E31" s="7"/>
      <c r="F31" s="2"/>
      <c r="G31" s="35"/>
      <c r="H31" s="35"/>
      <c r="I31" s="35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35"/>
      <c r="H32" s="35"/>
      <c r="I32" s="35"/>
      <c r="J32" s="2"/>
      <c r="K32" s="2"/>
      <c r="L32" s="2"/>
      <c r="M32" s="2"/>
      <c r="N32" s="2"/>
      <c r="O32" s="2"/>
      <c r="P32" s="2"/>
    </row>
    <row r="33" spans="1:16" ht="12.75">
      <c r="A33" s="2" t="s">
        <v>83</v>
      </c>
      <c r="B33" s="2"/>
      <c r="C33" s="2"/>
      <c r="D33" s="2"/>
      <c r="E33" s="2"/>
      <c r="F33" s="2"/>
      <c r="G33" s="35">
        <v>13020</v>
      </c>
      <c r="H33" s="35"/>
      <c r="I33" s="35">
        <v>13336</v>
      </c>
      <c r="J33" s="2"/>
      <c r="K33" s="2"/>
      <c r="L33" s="2"/>
      <c r="M33" s="2"/>
      <c r="N33" s="2"/>
      <c r="O33" s="2"/>
      <c r="P33" s="2"/>
    </row>
    <row r="34" spans="1:16" ht="12.75">
      <c r="A34" s="2" t="s">
        <v>114</v>
      </c>
      <c r="B34" s="2"/>
      <c r="C34" s="2"/>
      <c r="D34" s="2"/>
      <c r="E34" s="2"/>
      <c r="F34" s="2"/>
      <c r="G34" s="35">
        <v>3007</v>
      </c>
      <c r="H34" s="35"/>
      <c r="I34" s="35">
        <v>3079</v>
      </c>
      <c r="J34" s="2"/>
      <c r="K34" s="2"/>
      <c r="L34" s="2"/>
      <c r="M34" s="2"/>
      <c r="N34" s="2"/>
      <c r="O34" s="2"/>
      <c r="P34" s="2"/>
    </row>
    <row r="35" spans="1:16" ht="12.75">
      <c r="A35" s="2" t="s">
        <v>115</v>
      </c>
      <c r="B35" s="2"/>
      <c r="C35" s="2"/>
      <c r="D35" s="2"/>
      <c r="E35" s="2"/>
      <c r="F35" s="2"/>
      <c r="G35" s="35">
        <v>798</v>
      </c>
      <c r="H35" s="35"/>
      <c r="I35" s="35">
        <v>657</v>
      </c>
      <c r="J35" s="2"/>
      <c r="K35" s="2"/>
      <c r="L35" s="2"/>
      <c r="M35" s="2"/>
      <c r="N35" s="2"/>
      <c r="O35" s="2"/>
      <c r="P35" s="2"/>
    </row>
    <row r="36" spans="1:16" ht="12.75">
      <c r="A36" s="1" t="s">
        <v>64</v>
      </c>
      <c r="B36" s="2"/>
      <c r="C36" s="2"/>
      <c r="D36" s="2"/>
      <c r="E36" s="2"/>
      <c r="F36" s="2"/>
      <c r="G36" s="35">
        <v>0</v>
      </c>
      <c r="H36" s="35"/>
      <c r="I36" s="35">
        <v>6183</v>
      </c>
      <c r="J36" s="2"/>
      <c r="K36" s="2"/>
      <c r="L36" s="2"/>
      <c r="M36" s="2"/>
      <c r="N36" s="2"/>
      <c r="O36" s="2"/>
      <c r="P36" s="2"/>
    </row>
    <row r="37" spans="1:16" ht="12.75">
      <c r="A37" s="2" t="s">
        <v>116</v>
      </c>
      <c r="B37" s="2"/>
      <c r="C37" s="2"/>
      <c r="D37" s="2"/>
      <c r="E37" s="2"/>
      <c r="F37" s="2"/>
      <c r="G37" s="35">
        <v>536</v>
      </c>
      <c r="H37" s="35"/>
      <c r="I37" s="35">
        <v>0</v>
      </c>
      <c r="J37" s="2"/>
      <c r="K37" s="2"/>
      <c r="L37" s="2"/>
      <c r="M37" s="2"/>
      <c r="N37" s="2"/>
      <c r="O37" s="2"/>
      <c r="P37" s="2"/>
    </row>
    <row r="38" spans="1:16" ht="12.75">
      <c r="A38" s="2" t="s">
        <v>117</v>
      </c>
      <c r="B38" s="2"/>
      <c r="C38" s="2"/>
      <c r="D38" s="2"/>
      <c r="E38" s="2"/>
      <c r="F38" s="2"/>
      <c r="G38" s="35">
        <v>0</v>
      </c>
      <c r="H38" s="35"/>
      <c r="I38" s="35">
        <v>0</v>
      </c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32">
        <f>SUM(G33:G38)</f>
        <v>17361</v>
      </c>
      <c r="H39" s="35"/>
      <c r="I39" s="32">
        <f>SUM(I33:I38)</f>
        <v>23255</v>
      </c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35"/>
      <c r="H40" s="35"/>
      <c r="I40" s="35"/>
      <c r="J40" s="2"/>
      <c r="K40" s="2"/>
      <c r="L40" s="2"/>
      <c r="M40" s="2"/>
      <c r="N40" s="2"/>
      <c r="O40" s="2"/>
      <c r="P40" s="2"/>
    </row>
    <row r="41" spans="1:16" ht="12.75">
      <c r="A41" s="7" t="s">
        <v>196</v>
      </c>
      <c r="B41" s="7"/>
      <c r="C41" s="7"/>
      <c r="D41" s="7"/>
      <c r="E41" s="7"/>
      <c r="F41" s="2"/>
      <c r="G41" s="35">
        <f>+G29-G39</f>
        <v>9900</v>
      </c>
      <c r="H41" s="35"/>
      <c r="I41" s="35">
        <f>+I29-I39</f>
        <v>6320</v>
      </c>
      <c r="J41" s="2"/>
      <c r="K41" s="2"/>
      <c r="L41" s="2"/>
      <c r="M41" s="2"/>
      <c r="N41" s="2"/>
      <c r="O41" s="2"/>
      <c r="P41" s="2"/>
    </row>
    <row r="42" spans="1:16" ht="13.5" thickBot="1">
      <c r="A42" s="2"/>
      <c r="B42" s="2"/>
      <c r="C42" s="2"/>
      <c r="D42" s="2"/>
      <c r="E42" s="2"/>
      <c r="F42" s="2"/>
      <c r="G42" s="37">
        <f>+G19+G41</f>
        <v>58400</v>
      </c>
      <c r="H42" s="35"/>
      <c r="I42" s="37">
        <f>+I19+I41</f>
        <v>56003</v>
      </c>
      <c r="J42" s="2"/>
      <c r="K42" s="2"/>
      <c r="L42" s="2"/>
      <c r="M42" s="2"/>
      <c r="N42" s="2"/>
      <c r="O42" s="2"/>
      <c r="P42" s="2"/>
    </row>
    <row r="43" spans="1:16" ht="13.5" thickTop="1">
      <c r="A43" s="2"/>
      <c r="B43" s="2"/>
      <c r="C43" s="2"/>
      <c r="D43" s="2"/>
      <c r="E43" s="2"/>
      <c r="F43" s="2"/>
      <c r="G43" s="35"/>
      <c r="H43" s="35"/>
      <c r="I43" s="35"/>
      <c r="J43" s="2"/>
      <c r="K43" s="2"/>
      <c r="L43" s="2"/>
      <c r="M43" s="2"/>
      <c r="N43" s="2"/>
      <c r="O43" s="2"/>
      <c r="P43" s="2"/>
    </row>
    <row r="44" spans="1:16" ht="12.75">
      <c r="A44" s="7" t="s">
        <v>119</v>
      </c>
      <c r="B44" s="7"/>
      <c r="C44" s="7"/>
      <c r="D44" s="7"/>
      <c r="E44" s="7"/>
      <c r="F44" s="2"/>
      <c r="G44" s="35"/>
      <c r="H44" s="35"/>
      <c r="I44" s="35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35"/>
      <c r="H45" s="35"/>
      <c r="I45" s="35"/>
      <c r="J45" s="2"/>
      <c r="K45" s="2"/>
      <c r="L45" s="2"/>
      <c r="M45" s="2"/>
      <c r="N45" s="2"/>
      <c r="O45" s="2"/>
      <c r="P45" s="2"/>
    </row>
    <row r="46" spans="1:16" ht="12.75">
      <c r="A46" s="2" t="s">
        <v>120</v>
      </c>
      <c r="B46" s="2"/>
      <c r="C46" s="2"/>
      <c r="D46" s="2"/>
      <c r="E46" s="2"/>
      <c r="F46" s="2"/>
      <c r="G46" s="35">
        <v>40097</v>
      </c>
      <c r="H46" s="35"/>
      <c r="I46" s="35">
        <v>40097</v>
      </c>
      <c r="J46" s="2"/>
      <c r="K46" s="2"/>
      <c r="L46" s="2"/>
      <c r="M46" s="2"/>
      <c r="N46" s="2"/>
      <c r="O46" s="2"/>
      <c r="P46" s="2"/>
    </row>
    <row r="47" spans="1:16" ht="12.75">
      <c r="A47" s="2" t="s">
        <v>121</v>
      </c>
      <c r="B47" s="2"/>
      <c r="C47" s="2"/>
      <c r="D47" s="2"/>
      <c r="E47" s="2"/>
      <c r="F47" s="2"/>
      <c r="G47" s="35">
        <v>7</v>
      </c>
      <c r="H47" s="35"/>
      <c r="I47" s="35">
        <v>7</v>
      </c>
      <c r="J47" s="2"/>
      <c r="K47" s="2"/>
      <c r="L47" s="2"/>
      <c r="M47" s="2"/>
      <c r="N47" s="2"/>
      <c r="O47" s="2"/>
      <c r="P47" s="2"/>
    </row>
    <row r="48" spans="1:16" ht="12.75">
      <c r="A48" s="2" t="s">
        <v>122</v>
      </c>
      <c r="B48" s="2"/>
      <c r="C48" s="2"/>
      <c r="D48" s="2"/>
      <c r="E48" s="2"/>
      <c r="F48" s="2"/>
      <c r="G48" s="84">
        <v>10166</v>
      </c>
      <c r="H48" s="35"/>
      <c r="I48" s="84">
        <v>7701</v>
      </c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35">
        <f>SUM(G46:G48)</f>
        <v>50270</v>
      </c>
      <c r="H49" s="35"/>
      <c r="I49" s="35">
        <f>SUM(I46:I48)</f>
        <v>47805</v>
      </c>
      <c r="J49" s="2"/>
      <c r="K49" s="2"/>
      <c r="L49" s="2"/>
      <c r="M49" s="2"/>
      <c r="N49" s="2"/>
      <c r="O49" s="2"/>
      <c r="P49" s="2"/>
    </row>
    <row r="50" spans="1:16" ht="12.75">
      <c r="A50" s="7" t="s">
        <v>118</v>
      </c>
      <c r="B50" s="7"/>
      <c r="C50" s="7"/>
      <c r="D50" s="7"/>
      <c r="E50" s="7"/>
      <c r="F50" s="2"/>
      <c r="G50" s="35"/>
      <c r="H50" s="35"/>
      <c r="I50" s="35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35"/>
      <c r="H51" s="35"/>
      <c r="I51" s="35"/>
      <c r="J51" s="2"/>
      <c r="K51" s="2"/>
      <c r="L51" s="2"/>
      <c r="M51" s="2"/>
      <c r="N51" s="2"/>
      <c r="O51" s="2"/>
      <c r="P51" s="2"/>
    </row>
    <row r="52" spans="1:16" ht="12.75">
      <c r="A52" s="2" t="s">
        <v>117</v>
      </c>
      <c r="B52" s="2"/>
      <c r="C52" s="2"/>
      <c r="D52" s="2"/>
      <c r="E52" s="2"/>
      <c r="F52" s="2"/>
      <c r="G52" s="35">
        <v>0</v>
      </c>
      <c r="H52" s="35"/>
      <c r="I52" s="35">
        <v>0</v>
      </c>
      <c r="J52" s="2"/>
      <c r="K52" s="2"/>
      <c r="L52" s="2"/>
      <c r="M52" s="2"/>
      <c r="N52" s="2"/>
      <c r="O52" s="2"/>
      <c r="P52" s="2"/>
    </row>
    <row r="53" spans="1:16" ht="12.75">
      <c r="A53" s="1" t="s">
        <v>177</v>
      </c>
      <c r="B53" s="2"/>
      <c r="C53" s="2"/>
      <c r="D53" s="2"/>
      <c r="E53" s="2"/>
      <c r="F53" s="2"/>
      <c r="G53" s="35">
        <v>8130</v>
      </c>
      <c r="H53" s="35"/>
      <c r="I53" s="35">
        <v>8198</v>
      </c>
      <c r="J53" s="2"/>
      <c r="K53" s="2"/>
      <c r="L53" s="2"/>
      <c r="M53" s="2"/>
      <c r="N53" s="2"/>
      <c r="O53" s="2"/>
      <c r="P53" s="2"/>
    </row>
    <row r="54" spans="1:16" ht="13.5" thickBot="1">
      <c r="A54" s="2"/>
      <c r="B54" s="2"/>
      <c r="C54" s="2"/>
      <c r="D54" s="2"/>
      <c r="E54" s="2"/>
      <c r="F54" s="2"/>
      <c r="G54" s="37">
        <f>SUM(G49:G53)</f>
        <v>58400</v>
      </c>
      <c r="H54" s="35"/>
      <c r="I54" s="37">
        <f>SUM(I49:I53)</f>
        <v>56003</v>
      </c>
      <c r="J54" s="2"/>
      <c r="K54" s="2"/>
      <c r="L54" s="2"/>
      <c r="M54" s="2"/>
      <c r="N54" s="2"/>
      <c r="O54" s="2"/>
      <c r="P54" s="2"/>
    </row>
    <row r="55" spans="1:16" ht="13.5" thickTop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7" t="s">
        <v>16</v>
      </c>
      <c r="B56" s="7"/>
      <c r="C56" s="7"/>
      <c r="D56" s="7"/>
      <c r="E56" s="7"/>
      <c r="F56" s="2"/>
      <c r="G56" s="13">
        <f>(G49-G17)*100/40097</f>
        <v>123.59528144250193</v>
      </c>
      <c r="H56" s="2"/>
      <c r="I56" s="13">
        <f>(I49-I17)*100/40097</f>
        <v>117.4476893533182</v>
      </c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4" t="s">
        <v>12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16" ht="12.75">
      <c r="A60" s="24" t="s">
        <v>227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Footer>&amp;CPage &amp; 2 of &amp;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37"/>
  <sheetViews>
    <sheetView showGridLines="0" workbookViewId="0" topLeftCell="A19">
      <selection activeCell="H17" sqref="H17"/>
    </sheetView>
  </sheetViews>
  <sheetFormatPr defaultColWidth="9.140625" defaultRowHeight="12.75"/>
  <cols>
    <col min="3" max="4" width="11.7109375" style="0" customWidth="1"/>
    <col min="5" max="5" width="4.28125" style="0" customWidth="1"/>
    <col min="6" max="6" width="11.7109375" style="0" customWidth="1"/>
    <col min="7" max="7" width="4.28125" style="0" customWidth="1"/>
    <col min="8" max="8" width="11.7109375" style="0" customWidth="1"/>
    <col min="9" max="9" width="4.28125" style="0" customWidth="1"/>
    <col min="10" max="10" width="11.7109375" style="0" customWidth="1"/>
    <col min="11" max="11" width="2.7109375" style="0" customWidth="1"/>
  </cols>
  <sheetData>
    <row r="1" spans="1:11" ht="19.5">
      <c r="A1" s="21" t="s">
        <v>174</v>
      </c>
      <c r="B1" s="19"/>
      <c r="E1" s="19"/>
      <c r="F1" s="19"/>
      <c r="G1" s="19"/>
      <c r="H1" s="19"/>
      <c r="I1" s="19"/>
      <c r="J1" s="19"/>
      <c r="K1" s="19"/>
    </row>
    <row r="2" spans="1:11" ht="12.75">
      <c r="A2" s="20" t="s">
        <v>1</v>
      </c>
      <c r="B2" s="20"/>
      <c r="C2" s="20"/>
      <c r="D2" s="20"/>
      <c r="E2" s="34"/>
      <c r="F2" s="20"/>
      <c r="G2" s="20"/>
      <c r="H2" s="20"/>
      <c r="I2" s="20"/>
      <c r="J2" s="20"/>
      <c r="K2" s="20"/>
    </row>
    <row r="3" spans="1:11" ht="12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6" spans="1:11" ht="14.25">
      <c r="A6" s="22" t="s">
        <v>9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6" t="s">
        <v>123</v>
      </c>
      <c r="E9" s="2"/>
      <c r="F9" s="6" t="s">
        <v>123</v>
      </c>
      <c r="G9" s="2"/>
      <c r="H9" s="6" t="s">
        <v>126</v>
      </c>
      <c r="I9" s="2"/>
      <c r="J9" s="6"/>
      <c r="K9" s="2"/>
    </row>
    <row r="10" spans="1:11" ht="12.75">
      <c r="A10" s="2"/>
      <c r="B10" s="2"/>
      <c r="C10" s="2"/>
      <c r="D10" s="6" t="s">
        <v>124</v>
      </c>
      <c r="E10" s="2"/>
      <c r="F10" s="6" t="s">
        <v>125</v>
      </c>
      <c r="G10" s="2"/>
      <c r="H10" s="6" t="s">
        <v>127</v>
      </c>
      <c r="I10" s="2"/>
      <c r="J10" s="6" t="s">
        <v>93</v>
      </c>
      <c r="K10" s="2"/>
    </row>
    <row r="11" spans="1:11" ht="12.75">
      <c r="A11" s="2"/>
      <c r="B11" s="2"/>
      <c r="C11" s="2"/>
      <c r="D11" s="4" t="s">
        <v>2</v>
      </c>
      <c r="E11" s="2"/>
      <c r="F11" s="4" t="s">
        <v>2</v>
      </c>
      <c r="G11" s="2"/>
      <c r="H11" s="4" t="s">
        <v>2</v>
      </c>
      <c r="I11" s="2"/>
      <c r="J11" s="4" t="s">
        <v>2</v>
      </c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7" t="s">
        <v>232</v>
      </c>
      <c r="B13" s="7"/>
      <c r="C13" s="2"/>
      <c r="D13" s="35">
        <v>40097</v>
      </c>
      <c r="E13" s="35"/>
      <c r="F13" s="35">
        <v>7</v>
      </c>
      <c r="G13" s="35"/>
      <c r="H13" s="35">
        <v>7701</v>
      </c>
      <c r="I13" s="35"/>
      <c r="J13" s="35">
        <f>SUM(D13:I13)</f>
        <v>47805</v>
      </c>
      <c r="K13" s="2"/>
    </row>
    <row r="14" spans="1:11" s="45" customFormat="1" ht="13.5" customHeight="1">
      <c r="A14" s="54"/>
      <c r="B14" s="54"/>
      <c r="C14" s="49"/>
      <c r="D14" s="56"/>
      <c r="E14" s="56"/>
      <c r="F14" s="56"/>
      <c r="G14" s="56"/>
      <c r="H14" s="56"/>
      <c r="I14" s="56"/>
      <c r="J14" s="56"/>
      <c r="K14" s="49"/>
    </row>
    <row r="15" spans="1:11" ht="12.75">
      <c r="A15" s="7" t="s">
        <v>235</v>
      </c>
      <c r="B15" s="7"/>
      <c r="C15" s="2"/>
      <c r="D15" s="35">
        <v>0</v>
      </c>
      <c r="E15" s="35"/>
      <c r="F15" s="35">
        <v>0</v>
      </c>
      <c r="G15" s="35"/>
      <c r="H15" s="35">
        <f>'Income Statement'!H41</f>
        <v>2465</v>
      </c>
      <c r="I15" s="35"/>
      <c r="J15" s="35">
        <f>SUM(D15:I15)</f>
        <v>2465</v>
      </c>
      <c r="K15" s="2"/>
    </row>
    <row r="16" spans="1:11" ht="12.75">
      <c r="A16" s="7"/>
      <c r="B16" s="7"/>
      <c r="C16" s="2"/>
      <c r="D16" s="35"/>
      <c r="E16" s="35"/>
      <c r="F16" s="35"/>
      <c r="G16" s="35"/>
      <c r="H16" s="35"/>
      <c r="I16" s="35"/>
      <c r="J16" s="35"/>
      <c r="K16" s="2"/>
    </row>
    <row r="17" spans="1:11" ht="12.75">
      <c r="A17" s="7" t="s">
        <v>128</v>
      </c>
      <c r="B17" s="7"/>
      <c r="C17" s="2"/>
      <c r="D17" s="35">
        <v>0</v>
      </c>
      <c r="E17" s="35"/>
      <c r="F17" s="35">
        <v>0</v>
      </c>
      <c r="G17" s="35"/>
      <c r="H17" s="35">
        <v>0</v>
      </c>
      <c r="I17" s="35"/>
      <c r="J17" s="35">
        <f>SUM(D17:I17)</f>
        <v>0</v>
      </c>
      <c r="K17" s="2"/>
    </row>
    <row r="18" spans="1:11" ht="12.75">
      <c r="A18" s="7"/>
      <c r="B18" s="7"/>
      <c r="C18" s="2"/>
      <c r="D18" s="35"/>
      <c r="E18" s="35"/>
      <c r="F18" s="35"/>
      <c r="G18" s="35"/>
      <c r="H18" s="35"/>
      <c r="I18" s="35"/>
      <c r="J18" s="35"/>
      <c r="K18" s="2"/>
    </row>
    <row r="19" spans="1:11" ht="13.5" thickBot="1">
      <c r="A19" s="7" t="s">
        <v>233</v>
      </c>
      <c r="B19" s="7"/>
      <c r="C19" s="2"/>
      <c r="D19" s="37">
        <f>SUM(D13:D18)</f>
        <v>40097</v>
      </c>
      <c r="E19" s="35"/>
      <c r="F19" s="37">
        <f>SUM(F13:F18)</f>
        <v>7</v>
      </c>
      <c r="G19" s="35"/>
      <c r="H19" s="37">
        <f>SUM(H13:H18)</f>
        <v>10166</v>
      </c>
      <c r="I19" s="35"/>
      <c r="J19" s="37">
        <f>SUM(J13:J18)</f>
        <v>50270</v>
      </c>
      <c r="K19" s="2"/>
    </row>
    <row r="20" spans="1:11" ht="13.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7" t="s">
        <v>176</v>
      </c>
      <c r="B23" s="7"/>
      <c r="C23" s="2"/>
      <c r="D23" s="35">
        <v>40097</v>
      </c>
      <c r="E23" s="35"/>
      <c r="F23" s="35">
        <v>7</v>
      </c>
      <c r="G23" s="35"/>
      <c r="H23" s="35">
        <v>10785</v>
      </c>
      <c r="I23" s="35"/>
      <c r="J23" s="35">
        <f>SUM(D23:I23)</f>
        <v>50889</v>
      </c>
      <c r="K23" s="2"/>
    </row>
    <row r="24" spans="1:11" ht="12.75">
      <c r="A24" s="7"/>
      <c r="B24" s="7"/>
      <c r="C24" s="2"/>
      <c r="D24" s="35"/>
      <c r="E24" s="35"/>
      <c r="F24" s="35"/>
      <c r="G24" s="35"/>
      <c r="H24" s="35"/>
      <c r="I24" s="35"/>
      <c r="J24" s="35"/>
      <c r="K24" s="2"/>
    </row>
    <row r="25" spans="1:11" ht="12.75">
      <c r="A25" s="7" t="s">
        <v>195</v>
      </c>
      <c r="B25" s="7"/>
      <c r="C25" s="2"/>
      <c r="D25" s="35">
        <v>0</v>
      </c>
      <c r="E25" s="35"/>
      <c r="F25" s="35">
        <v>0</v>
      </c>
      <c r="G25" s="35"/>
      <c r="H25" s="35">
        <v>-582</v>
      </c>
      <c r="I25" s="35"/>
      <c r="J25" s="35">
        <f>SUM(D25:I25)</f>
        <v>-582</v>
      </c>
      <c r="K25" s="2"/>
    </row>
    <row r="26" spans="1:11" ht="12.75">
      <c r="A26" s="7"/>
      <c r="B26" s="7"/>
      <c r="C26" s="2"/>
      <c r="D26" s="35"/>
      <c r="E26" s="35"/>
      <c r="F26" s="35"/>
      <c r="G26" s="35"/>
      <c r="H26" s="35"/>
      <c r="I26" s="35"/>
      <c r="J26" s="35"/>
      <c r="K26" s="2"/>
    </row>
    <row r="27" spans="1:11" ht="12.75">
      <c r="A27" s="7" t="s">
        <v>128</v>
      </c>
      <c r="B27" s="7"/>
      <c r="C27" s="2"/>
      <c r="D27" s="35">
        <v>0</v>
      </c>
      <c r="E27" s="35"/>
      <c r="F27" s="35">
        <v>0</v>
      </c>
      <c r="G27" s="35"/>
      <c r="H27" s="35">
        <v>0</v>
      </c>
      <c r="I27" s="35"/>
      <c r="J27" s="35">
        <f>SUM(D27:I27)</f>
        <v>0</v>
      </c>
      <c r="K27" s="2"/>
    </row>
    <row r="28" spans="1:11" ht="12.75">
      <c r="A28" s="7"/>
      <c r="B28" s="7"/>
      <c r="C28" s="2"/>
      <c r="D28" s="35"/>
      <c r="E28" s="35"/>
      <c r="F28" s="35"/>
      <c r="G28" s="35"/>
      <c r="H28" s="35"/>
      <c r="I28" s="35"/>
      <c r="J28" s="35"/>
      <c r="K28" s="2"/>
    </row>
    <row r="29" spans="1:11" ht="13.5" thickBot="1">
      <c r="A29" s="7" t="s">
        <v>234</v>
      </c>
      <c r="B29" s="7"/>
      <c r="C29" s="2"/>
      <c r="D29" s="37">
        <f>SUM(D23:D28)</f>
        <v>40097</v>
      </c>
      <c r="E29" s="35"/>
      <c r="F29" s="37">
        <f>SUM(F23:F28)</f>
        <v>7</v>
      </c>
      <c r="G29" s="35"/>
      <c r="H29" s="37">
        <f>SUM(H23:H28)</f>
        <v>10203</v>
      </c>
      <c r="I29" s="35"/>
      <c r="J29" s="37">
        <f>SUM(D29:I29)</f>
        <v>50307</v>
      </c>
      <c r="K29" s="2"/>
    </row>
    <row r="30" spans="1:11" ht="13.5" thickTop="1">
      <c r="A30" s="7"/>
      <c r="B30" s="7"/>
      <c r="C30" s="2"/>
      <c r="D30" s="35"/>
      <c r="E30" s="35"/>
      <c r="F30" s="35"/>
      <c r="G30" s="35"/>
      <c r="H30" s="38"/>
      <c r="I30" s="35"/>
      <c r="J30" s="35"/>
      <c r="K30" s="2"/>
    </row>
    <row r="31" spans="1:11" ht="12.75">
      <c r="A31" s="7"/>
      <c r="B31" s="7"/>
      <c r="C31" s="2"/>
      <c r="D31" s="35"/>
      <c r="E31" s="35"/>
      <c r="F31" s="35"/>
      <c r="G31" s="35"/>
      <c r="H31" s="35"/>
      <c r="I31" s="35"/>
      <c r="J31" s="35"/>
      <c r="K31" s="2"/>
    </row>
    <row r="32" spans="1:11" ht="12.75">
      <c r="A32" s="2"/>
      <c r="B32" s="2"/>
      <c r="C32" s="2"/>
      <c r="D32" s="2"/>
      <c r="E32" s="2"/>
      <c r="F32" s="2"/>
      <c r="G32" s="2"/>
      <c r="H32" s="9"/>
      <c r="I32" s="2"/>
      <c r="J32" s="9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9"/>
      <c r="K33" s="2"/>
    </row>
    <row r="34" spans="1:11" ht="12.75">
      <c r="A34" s="24" t="s">
        <v>191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24" t="s">
        <v>236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&amp;CPage &amp; 3 of &amp;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J64"/>
  <sheetViews>
    <sheetView workbookViewId="0" topLeftCell="A7">
      <selection activeCell="A4" sqref="A4"/>
    </sheetView>
  </sheetViews>
  <sheetFormatPr defaultColWidth="9.140625" defaultRowHeight="12.75"/>
  <cols>
    <col min="1" max="6" width="9.140625" style="45" customWidth="1"/>
    <col min="7" max="7" width="12.7109375" style="45" customWidth="1"/>
    <col min="8" max="8" width="11.7109375" style="45" customWidth="1"/>
    <col min="9" max="9" width="8.7109375" style="49" customWidth="1"/>
    <col min="10" max="10" width="11.7109375" style="45" customWidth="1"/>
    <col min="11" max="16384" width="9.140625" style="45" customWidth="1"/>
  </cols>
  <sheetData>
    <row r="1" spans="1:10" ht="19.5">
      <c r="A1" s="43" t="s">
        <v>174</v>
      </c>
      <c r="B1" s="44"/>
      <c r="G1" s="44"/>
      <c r="H1" s="44"/>
      <c r="I1" s="72"/>
      <c r="J1" s="44"/>
    </row>
    <row r="2" spans="1:10" ht="12.75">
      <c r="A2" s="46" t="s">
        <v>1</v>
      </c>
      <c r="B2" s="46"/>
      <c r="C2" s="46"/>
      <c r="D2" s="46"/>
      <c r="E2" s="46"/>
      <c r="F2" s="46"/>
      <c r="G2" s="47"/>
      <c r="H2" s="46"/>
      <c r="I2" s="60"/>
      <c r="J2" s="46"/>
    </row>
    <row r="3" spans="1:10" ht="12.75">
      <c r="A3" s="46" t="s">
        <v>33</v>
      </c>
      <c r="B3" s="46"/>
      <c r="C3" s="46"/>
      <c r="D3" s="46"/>
      <c r="E3" s="46"/>
      <c r="F3" s="46"/>
      <c r="G3" s="46"/>
      <c r="H3" s="46"/>
      <c r="I3" s="60"/>
      <c r="J3" s="46"/>
    </row>
    <row r="5" spans="1:10" ht="14.25">
      <c r="A5" s="48" t="s">
        <v>10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2.75">
      <c r="A6" s="49"/>
      <c r="B6" s="49"/>
      <c r="C6" s="49"/>
      <c r="D6" s="49"/>
      <c r="E6" s="49"/>
      <c r="F6" s="49"/>
      <c r="G6" s="49"/>
      <c r="H6" s="49"/>
      <c r="J6" s="49"/>
    </row>
    <row r="7" spans="1:10" ht="12.75">
      <c r="A7" s="49"/>
      <c r="B7" s="49"/>
      <c r="C7" s="49"/>
      <c r="D7" s="49"/>
      <c r="E7" s="49"/>
      <c r="F7" s="49"/>
      <c r="G7" s="49"/>
      <c r="H7" s="50" t="s">
        <v>100</v>
      </c>
      <c r="I7" s="50"/>
      <c r="J7" s="71" t="s">
        <v>102</v>
      </c>
    </row>
    <row r="8" spans="1:10" ht="12.75">
      <c r="A8" s="51"/>
      <c r="B8" s="49"/>
      <c r="C8" s="49"/>
      <c r="D8" s="49"/>
      <c r="E8" s="49"/>
      <c r="F8" s="49"/>
      <c r="G8" s="49"/>
      <c r="H8" s="50" t="s">
        <v>104</v>
      </c>
      <c r="I8" s="50"/>
      <c r="J8" s="71" t="s">
        <v>105</v>
      </c>
    </row>
    <row r="9" spans="1:10" ht="12.75">
      <c r="A9" s="49"/>
      <c r="B9" s="49"/>
      <c r="C9" s="49"/>
      <c r="D9" s="49"/>
      <c r="E9" s="49"/>
      <c r="F9" s="49"/>
      <c r="G9" s="49"/>
      <c r="H9" s="52">
        <v>38472</v>
      </c>
      <c r="I9" s="52"/>
      <c r="J9" s="52">
        <v>38107</v>
      </c>
    </row>
    <row r="10" spans="1:10" ht="12.75">
      <c r="A10" s="49"/>
      <c r="B10" s="49"/>
      <c r="C10" s="49"/>
      <c r="D10" s="49"/>
      <c r="E10" s="49"/>
      <c r="F10" s="49"/>
      <c r="G10" s="49"/>
      <c r="H10" s="53" t="s">
        <v>2</v>
      </c>
      <c r="I10" s="53"/>
      <c r="J10" s="53" t="s">
        <v>2</v>
      </c>
    </row>
    <row r="11" spans="1:10" ht="12.75">
      <c r="A11" s="54" t="s">
        <v>129</v>
      </c>
      <c r="B11" s="49"/>
      <c r="C11" s="49"/>
      <c r="D11" s="49"/>
      <c r="E11" s="49"/>
      <c r="F11" s="49"/>
      <c r="G11" s="49"/>
      <c r="H11" s="49"/>
      <c r="J11" s="49"/>
    </row>
    <row r="12" spans="1:10" ht="12.75">
      <c r="A12" s="49"/>
      <c r="B12" s="49"/>
      <c r="C12" s="49"/>
      <c r="D12" s="49"/>
      <c r="E12" s="49"/>
      <c r="F12" s="49"/>
      <c r="G12" s="49"/>
      <c r="H12" s="49"/>
      <c r="J12" s="49"/>
    </row>
    <row r="13" spans="1:10" ht="12.75">
      <c r="A13" s="55" t="s">
        <v>257</v>
      </c>
      <c r="B13" s="49"/>
      <c r="C13" s="49"/>
      <c r="D13" s="49"/>
      <c r="E13" s="49"/>
      <c r="F13" s="49"/>
      <c r="G13" s="49"/>
      <c r="H13" s="56">
        <f>'Income Statement'!H37</f>
        <v>3210</v>
      </c>
      <c r="I13" s="56"/>
      <c r="J13" s="56">
        <v>-502</v>
      </c>
    </row>
    <row r="14" spans="1:10" ht="12.75">
      <c r="A14" s="55" t="s">
        <v>130</v>
      </c>
      <c r="B14" s="49"/>
      <c r="C14" s="49"/>
      <c r="D14" s="49"/>
      <c r="E14" s="49"/>
      <c r="F14" s="49"/>
      <c r="G14" s="49"/>
      <c r="H14" s="56"/>
      <c r="I14" s="56"/>
      <c r="J14" s="56"/>
    </row>
    <row r="15" spans="1:10" ht="12.75">
      <c r="A15" s="55" t="s">
        <v>131</v>
      </c>
      <c r="B15" s="49"/>
      <c r="C15" s="49"/>
      <c r="D15" s="49"/>
      <c r="E15" s="49"/>
      <c r="F15" s="49"/>
      <c r="G15" s="49"/>
      <c r="H15" s="56">
        <v>596</v>
      </c>
      <c r="I15" s="56"/>
      <c r="J15" s="56">
        <v>686</v>
      </c>
    </row>
    <row r="16" spans="1:10" ht="12.75">
      <c r="A16" s="55" t="s">
        <v>173</v>
      </c>
      <c r="B16" s="49"/>
      <c r="C16" s="49"/>
      <c r="D16" s="49"/>
      <c r="E16" s="49"/>
      <c r="F16" s="49"/>
      <c r="G16" s="49"/>
      <c r="H16" s="56">
        <v>168</v>
      </c>
      <c r="I16" s="56"/>
      <c r="J16" s="56">
        <v>168</v>
      </c>
    </row>
    <row r="17" spans="1:10" ht="12.75" hidden="1">
      <c r="A17" s="55" t="s">
        <v>158</v>
      </c>
      <c r="B17" s="49"/>
      <c r="C17" s="49"/>
      <c r="D17" s="49"/>
      <c r="E17" s="49"/>
      <c r="F17" s="49"/>
      <c r="G17" s="49"/>
      <c r="H17" s="56">
        <v>0</v>
      </c>
      <c r="I17" s="56"/>
      <c r="J17" s="56">
        <v>0</v>
      </c>
    </row>
    <row r="18" spans="1:10" ht="12.75" hidden="1">
      <c r="A18" s="55" t="s">
        <v>197</v>
      </c>
      <c r="B18" s="49"/>
      <c r="C18" s="49"/>
      <c r="D18" s="49"/>
      <c r="E18" s="49"/>
      <c r="F18" s="49"/>
      <c r="G18" s="49"/>
      <c r="H18" s="56">
        <v>0</v>
      </c>
      <c r="I18" s="56"/>
      <c r="J18" s="56">
        <v>0</v>
      </c>
    </row>
    <row r="19" spans="1:10" ht="12.75">
      <c r="A19" s="55" t="s">
        <v>132</v>
      </c>
      <c r="B19" s="49"/>
      <c r="C19" s="49"/>
      <c r="D19" s="49"/>
      <c r="E19" s="49"/>
      <c r="F19" s="49"/>
      <c r="G19" s="49"/>
      <c r="H19" s="56">
        <f>-'Income Statement'!H32</f>
        <v>-89</v>
      </c>
      <c r="I19" s="56"/>
      <c r="J19" s="56">
        <v>-83</v>
      </c>
    </row>
    <row r="20" spans="1:10" ht="12.75">
      <c r="A20" s="55" t="s">
        <v>133</v>
      </c>
      <c r="B20" s="49"/>
      <c r="C20" s="49"/>
      <c r="D20" s="49"/>
      <c r="E20" s="49"/>
      <c r="F20" s="49"/>
      <c r="G20" s="49"/>
      <c r="H20" s="56">
        <f>-'Income Statement'!H34</f>
        <v>229</v>
      </c>
      <c r="I20" s="56"/>
      <c r="J20" s="56">
        <v>333</v>
      </c>
    </row>
    <row r="21" spans="1:10" ht="12.75">
      <c r="A21" s="49"/>
      <c r="B21" s="49"/>
      <c r="C21" s="49"/>
      <c r="D21" s="49"/>
      <c r="E21" s="49"/>
      <c r="F21" s="49"/>
      <c r="G21" s="49"/>
      <c r="H21" s="57"/>
      <c r="I21" s="56"/>
      <c r="J21" s="57"/>
    </row>
    <row r="22" spans="1:10" ht="12.75">
      <c r="A22" s="55" t="s">
        <v>134</v>
      </c>
      <c r="B22" s="49"/>
      <c r="C22" s="49"/>
      <c r="D22" s="49"/>
      <c r="E22" s="49"/>
      <c r="F22" s="49"/>
      <c r="G22" s="49"/>
      <c r="H22" s="56">
        <f>SUM(H13:H21)</f>
        <v>4114</v>
      </c>
      <c r="I22" s="56"/>
      <c r="J22" s="56">
        <f>SUM(J13:J21)</f>
        <v>602</v>
      </c>
    </row>
    <row r="23" spans="1:10" ht="12.75">
      <c r="A23" s="55"/>
      <c r="B23" s="49"/>
      <c r="C23" s="49"/>
      <c r="D23" s="49"/>
      <c r="E23" s="49"/>
      <c r="F23" s="49"/>
      <c r="G23" s="49"/>
      <c r="H23" s="56"/>
      <c r="I23" s="56"/>
      <c r="J23" s="56"/>
    </row>
    <row r="24" spans="1:10" ht="12.75">
      <c r="A24" s="55" t="s">
        <v>135</v>
      </c>
      <c r="B24" s="49"/>
      <c r="C24" s="49"/>
      <c r="D24" s="49"/>
      <c r="E24" s="49"/>
      <c r="F24" s="49"/>
      <c r="G24" s="49"/>
      <c r="H24" s="56">
        <f>-'Balance Sheet'!G22+'Balance Sheet'!I22</f>
        <v>811</v>
      </c>
      <c r="I24" s="56"/>
      <c r="J24" s="56">
        <v>-3943</v>
      </c>
    </row>
    <row r="25" spans="1:10" ht="12.75">
      <c r="A25" s="55" t="s">
        <v>136</v>
      </c>
      <c r="B25" s="49"/>
      <c r="C25" s="49"/>
      <c r="D25" s="49"/>
      <c r="E25" s="49"/>
      <c r="F25" s="49"/>
      <c r="G25" s="49"/>
      <c r="H25" s="56">
        <f>-'Balance Sheet'!G23-'Balance Sheet'!G24-'Balance Sheet'!G25-'Balance Sheet'!G26+'Balance Sheet'!I23+'Balance Sheet'!I24+'Balance Sheet'!I25+'Balance Sheet'!I26</f>
        <v>986</v>
      </c>
      <c r="I25" s="56"/>
      <c r="J25" s="56">
        <v>-7894</v>
      </c>
    </row>
    <row r="26" spans="1:10" ht="12.75">
      <c r="A26" s="55" t="s">
        <v>137</v>
      </c>
      <c r="B26" s="49"/>
      <c r="C26" s="49"/>
      <c r="D26" s="49"/>
      <c r="E26" s="49"/>
      <c r="F26" s="49"/>
      <c r="G26" s="49"/>
      <c r="H26" s="57">
        <f>'Balance Sheet'!G34+'Balance Sheet'!G35+'Balance Sheet'!G36+'Balance Sheet'!G37-'Balance Sheet'!I34-'Balance Sheet'!I35-'Balance Sheet'!I36-'Balance Sheet'!I37</f>
        <v>-5578</v>
      </c>
      <c r="I26" s="56"/>
      <c r="J26" s="57">
        <v>3390</v>
      </c>
    </row>
    <row r="27" spans="1:10" ht="12.75">
      <c r="A27" s="55" t="s">
        <v>198</v>
      </c>
      <c r="B27" s="49"/>
      <c r="C27" s="49"/>
      <c r="D27" s="49"/>
      <c r="E27" s="49"/>
      <c r="F27" s="49"/>
      <c r="G27" s="49"/>
      <c r="H27" s="56">
        <f>SUM(H22:H26)</f>
        <v>333</v>
      </c>
      <c r="I27" s="56"/>
      <c r="J27" s="56">
        <f>SUM(J22:J26)</f>
        <v>-7845</v>
      </c>
    </row>
    <row r="28" spans="1:10" ht="12.75">
      <c r="A28" s="55"/>
      <c r="B28" s="49"/>
      <c r="C28" s="49"/>
      <c r="D28" s="49"/>
      <c r="E28" s="49"/>
      <c r="F28" s="49"/>
      <c r="G28" s="49"/>
      <c r="H28" s="56"/>
      <c r="I28" s="56"/>
      <c r="J28" s="56"/>
    </row>
    <row r="29" spans="1:10" ht="12.75">
      <c r="A29" s="55" t="s">
        <v>138</v>
      </c>
      <c r="B29" s="49"/>
      <c r="C29" s="49"/>
      <c r="D29" s="49"/>
      <c r="E29" s="49"/>
      <c r="F29" s="49"/>
      <c r="G29" s="49"/>
      <c r="H29" s="56">
        <f>'Income Statement'!H34</f>
        <v>-229</v>
      </c>
      <c r="I29" s="56"/>
      <c r="J29" s="56">
        <v>-333</v>
      </c>
    </row>
    <row r="30" spans="1:10" ht="12.75">
      <c r="A30" s="55" t="s">
        <v>139</v>
      </c>
      <c r="B30" s="49"/>
      <c r="C30" s="49"/>
      <c r="D30" s="49"/>
      <c r="E30" s="49"/>
      <c r="F30" s="49"/>
      <c r="G30" s="49"/>
      <c r="H30" s="56">
        <v>-37</v>
      </c>
      <c r="I30" s="56"/>
      <c r="J30" s="56">
        <v>-31</v>
      </c>
    </row>
    <row r="31" spans="1:10" ht="12.75" hidden="1">
      <c r="A31" s="55" t="s">
        <v>149</v>
      </c>
      <c r="B31" s="49"/>
      <c r="C31" s="49"/>
      <c r="D31" s="49"/>
      <c r="E31" s="49"/>
      <c r="F31" s="49"/>
      <c r="G31" s="49"/>
      <c r="H31" s="56">
        <v>0</v>
      </c>
      <c r="I31" s="56"/>
      <c r="J31" s="56">
        <v>0</v>
      </c>
    </row>
    <row r="32" spans="1:10" ht="12.75">
      <c r="A32" s="49"/>
      <c r="B32" s="49"/>
      <c r="C32" s="49"/>
      <c r="D32" s="49"/>
      <c r="E32" s="49"/>
      <c r="F32" s="49"/>
      <c r="G32" s="49"/>
      <c r="H32" s="56"/>
      <c r="I32" s="56"/>
      <c r="J32" s="56"/>
    </row>
    <row r="33" spans="1:10" ht="12.75">
      <c r="A33" s="55" t="s">
        <v>199</v>
      </c>
      <c r="B33" s="49"/>
      <c r="C33" s="49"/>
      <c r="D33" s="49"/>
      <c r="E33" s="49"/>
      <c r="F33" s="49"/>
      <c r="G33" s="49"/>
      <c r="H33" s="58">
        <f>SUM(H27:H32)</f>
        <v>67</v>
      </c>
      <c r="I33" s="56"/>
      <c r="J33" s="58">
        <f>SUM(J27:J32)</f>
        <v>-8209</v>
      </c>
    </row>
    <row r="34" spans="1:10" ht="12.75">
      <c r="A34" s="49"/>
      <c r="B34" s="49"/>
      <c r="C34" s="49"/>
      <c r="D34" s="49"/>
      <c r="E34" s="49"/>
      <c r="F34" s="49"/>
      <c r="G34" s="49"/>
      <c r="H34" s="56"/>
      <c r="I34" s="56"/>
      <c r="J34" s="56"/>
    </row>
    <row r="35" spans="1:10" ht="12.75">
      <c r="A35" s="54" t="s">
        <v>140</v>
      </c>
      <c r="B35" s="49"/>
      <c r="C35" s="49"/>
      <c r="D35" s="49"/>
      <c r="E35" s="49"/>
      <c r="F35" s="49"/>
      <c r="G35" s="49"/>
      <c r="H35" s="56"/>
      <c r="I35" s="56"/>
      <c r="J35" s="56"/>
    </row>
    <row r="36" spans="1:10" ht="12.75">
      <c r="A36" s="49"/>
      <c r="B36" s="49"/>
      <c r="C36" s="49"/>
      <c r="D36" s="49"/>
      <c r="E36" s="49"/>
      <c r="F36" s="49"/>
      <c r="G36" s="49"/>
      <c r="H36" s="56"/>
      <c r="I36" s="56"/>
      <c r="J36" s="56"/>
    </row>
    <row r="37" spans="1:10" ht="12.75">
      <c r="A37" s="55" t="s">
        <v>141</v>
      </c>
      <c r="B37" s="49"/>
      <c r="C37" s="49"/>
      <c r="D37" s="49"/>
      <c r="E37" s="49"/>
      <c r="F37" s="49"/>
      <c r="G37" s="49"/>
      <c r="H37" s="56">
        <v>-343</v>
      </c>
      <c r="I37" s="56"/>
      <c r="J37" s="56">
        <v>-197</v>
      </c>
    </row>
    <row r="38" spans="1:10" ht="12.75">
      <c r="A38" s="55" t="s">
        <v>142</v>
      </c>
      <c r="B38" s="49"/>
      <c r="C38" s="49"/>
      <c r="D38" s="49"/>
      <c r="E38" s="49"/>
      <c r="F38" s="49"/>
      <c r="G38" s="49"/>
      <c r="H38" s="56">
        <v>0</v>
      </c>
      <c r="I38" s="56"/>
      <c r="J38" s="56">
        <v>0</v>
      </c>
    </row>
    <row r="39" spans="1:10" ht="12.75">
      <c r="A39" s="55" t="s">
        <v>143</v>
      </c>
      <c r="B39" s="49"/>
      <c r="C39" s="49"/>
      <c r="D39" s="49"/>
      <c r="E39" s="49"/>
      <c r="F39" s="49"/>
      <c r="G39" s="49"/>
      <c r="H39" s="56">
        <f>'Income Statement'!H32</f>
        <v>89</v>
      </c>
      <c r="I39" s="56"/>
      <c r="J39" s="56">
        <v>83</v>
      </c>
    </row>
    <row r="40" spans="1:10" ht="12.75">
      <c r="A40" s="49"/>
      <c r="B40" s="49"/>
      <c r="C40" s="49"/>
      <c r="D40" s="49"/>
      <c r="E40" s="49"/>
      <c r="F40" s="49"/>
      <c r="G40" s="49"/>
      <c r="H40" s="56"/>
      <c r="I40" s="56"/>
      <c r="J40" s="56"/>
    </row>
    <row r="41" spans="1:10" ht="12.75">
      <c r="A41" s="55" t="s">
        <v>200</v>
      </c>
      <c r="B41" s="49"/>
      <c r="C41" s="49"/>
      <c r="D41" s="49"/>
      <c r="E41" s="49"/>
      <c r="F41" s="49"/>
      <c r="G41" s="49"/>
      <c r="H41" s="58">
        <f>SUM(H37:H40)</f>
        <v>-254</v>
      </c>
      <c r="I41" s="56"/>
      <c r="J41" s="58">
        <f>SUM(J37:J40)</f>
        <v>-114</v>
      </c>
    </row>
    <row r="42" spans="1:10" ht="12.75">
      <c r="A42" s="49"/>
      <c r="B42" s="49"/>
      <c r="C42" s="49"/>
      <c r="D42" s="49"/>
      <c r="E42" s="49"/>
      <c r="F42" s="49"/>
      <c r="G42" s="49"/>
      <c r="H42" s="56"/>
      <c r="I42" s="56"/>
      <c r="J42" s="56"/>
    </row>
    <row r="43" spans="1:10" ht="12.75">
      <c r="A43" s="54" t="s">
        <v>144</v>
      </c>
      <c r="B43" s="49"/>
      <c r="C43" s="49"/>
      <c r="D43" s="49"/>
      <c r="E43" s="49"/>
      <c r="F43" s="49"/>
      <c r="G43" s="49"/>
      <c r="H43" s="56"/>
      <c r="I43" s="56"/>
      <c r="J43" s="56"/>
    </row>
    <row r="44" spans="1:10" ht="12.75">
      <c r="A44" s="49"/>
      <c r="B44" s="49"/>
      <c r="C44" s="49"/>
      <c r="D44" s="49"/>
      <c r="E44" s="49"/>
      <c r="F44" s="49"/>
      <c r="G44" s="49"/>
      <c r="H44" s="56"/>
      <c r="I44" s="56"/>
      <c r="J44" s="56"/>
    </row>
    <row r="45" spans="1:10" ht="12.75" hidden="1">
      <c r="A45" s="55" t="s">
        <v>145</v>
      </c>
      <c r="B45" s="49"/>
      <c r="C45" s="49"/>
      <c r="D45" s="49"/>
      <c r="E45" s="49"/>
      <c r="F45" s="49"/>
      <c r="G45" s="49"/>
      <c r="H45" s="56">
        <v>0</v>
      </c>
      <c r="I45" s="56"/>
      <c r="J45" s="56">
        <v>0</v>
      </c>
    </row>
    <row r="46" spans="1:10" ht="12.75" hidden="1">
      <c r="A46" s="55" t="s">
        <v>154</v>
      </c>
      <c r="B46" s="49"/>
      <c r="C46" s="49"/>
      <c r="D46" s="49"/>
      <c r="E46" s="49"/>
      <c r="F46" s="49"/>
      <c r="G46" s="49"/>
      <c r="H46" s="56">
        <v>0</v>
      </c>
      <c r="I46" s="56"/>
      <c r="J46" s="56">
        <v>0</v>
      </c>
    </row>
    <row r="47" spans="1:10" ht="12.75">
      <c r="A47" s="55" t="s">
        <v>146</v>
      </c>
      <c r="B47" s="49"/>
      <c r="C47" s="49"/>
      <c r="D47" s="49"/>
      <c r="E47" s="49"/>
      <c r="F47" s="49"/>
      <c r="G47" s="49"/>
      <c r="H47" s="56">
        <v>0</v>
      </c>
      <c r="I47" s="56"/>
      <c r="J47" s="56">
        <v>-55</v>
      </c>
    </row>
    <row r="48" spans="1:10" ht="12.75">
      <c r="A48" s="55" t="s">
        <v>220</v>
      </c>
      <c r="B48" s="49"/>
      <c r="C48" s="49"/>
      <c r="D48" s="49"/>
      <c r="E48" s="49"/>
      <c r="F48" s="49"/>
      <c r="G48" s="49"/>
      <c r="H48" s="56">
        <v>-47</v>
      </c>
      <c r="I48" s="56"/>
      <c r="J48" s="56">
        <v>8922</v>
      </c>
    </row>
    <row r="49" spans="1:10" ht="12.75">
      <c r="A49" s="49"/>
      <c r="B49" s="49"/>
      <c r="C49" s="49"/>
      <c r="D49" s="49"/>
      <c r="E49" s="49"/>
      <c r="F49" s="49"/>
      <c r="G49" s="49"/>
      <c r="H49" s="56"/>
      <c r="I49" s="56"/>
      <c r="J49" s="56"/>
    </row>
    <row r="50" spans="1:10" ht="12.75">
      <c r="A50" s="55" t="s">
        <v>201</v>
      </c>
      <c r="B50" s="49"/>
      <c r="C50" s="49"/>
      <c r="D50" s="49"/>
      <c r="E50" s="49"/>
      <c r="F50" s="49"/>
      <c r="G50" s="49"/>
      <c r="H50" s="58">
        <f>SUM(H45:H49)</f>
        <v>-47</v>
      </c>
      <c r="I50" s="56"/>
      <c r="J50" s="58">
        <f>SUM(J45:J49)</f>
        <v>8867</v>
      </c>
    </row>
    <row r="51" spans="1:10" ht="12.75">
      <c r="A51" s="49"/>
      <c r="B51" s="49"/>
      <c r="C51" s="49"/>
      <c r="D51" s="49"/>
      <c r="E51" s="49"/>
      <c r="F51" s="49"/>
      <c r="G51" s="49"/>
      <c r="H51" s="56"/>
      <c r="I51" s="56"/>
      <c r="J51" s="56"/>
    </row>
    <row r="52" spans="1:10" ht="12.75">
      <c r="A52" s="54" t="s">
        <v>147</v>
      </c>
      <c r="B52" s="49"/>
      <c r="C52" s="49"/>
      <c r="D52" s="49"/>
      <c r="E52" s="49"/>
      <c r="F52" s="49"/>
      <c r="G52" s="49"/>
      <c r="H52" s="56">
        <f>+H33+H41+H50</f>
        <v>-234</v>
      </c>
      <c r="I52" s="56"/>
      <c r="J52" s="56">
        <f>+J33+J41+J50</f>
        <v>544</v>
      </c>
    </row>
    <row r="53" spans="1:10" ht="12.75">
      <c r="A53" s="49"/>
      <c r="B53" s="49"/>
      <c r="C53" s="49"/>
      <c r="D53" s="49"/>
      <c r="E53" s="49"/>
      <c r="F53" s="49"/>
      <c r="G53" s="49"/>
      <c r="H53" s="56"/>
      <c r="I53" s="56"/>
      <c r="J53" s="56"/>
    </row>
    <row r="54" spans="1:10" ht="12.75">
      <c r="A54" s="54" t="s">
        <v>148</v>
      </c>
      <c r="B54" s="49"/>
      <c r="C54" s="49"/>
      <c r="D54" s="49"/>
      <c r="E54" s="49"/>
      <c r="F54" s="49"/>
      <c r="G54" s="49"/>
      <c r="H54" s="56">
        <v>714</v>
      </c>
      <c r="I54" s="56"/>
      <c r="J54" s="56">
        <v>158</v>
      </c>
    </row>
    <row r="55" spans="1:10" ht="12.75">
      <c r="A55" s="49"/>
      <c r="B55" s="49"/>
      <c r="C55" s="49"/>
      <c r="D55" s="49"/>
      <c r="E55" s="49"/>
      <c r="F55" s="49"/>
      <c r="G55" s="49"/>
      <c r="H55" s="56"/>
      <c r="I55" s="56"/>
      <c r="J55" s="56"/>
    </row>
    <row r="56" spans="1:10" ht="13.5" thickBot="1">
      <c r="A56" s="54" t="s">
        <v>181</v>
      </c>
      <c r="B56" s="49"/>
      <c r="C56" s="49"/>
      <c r="D56" s="49"/>
      <c r="E56" s="49"/>
      <c r="F56" s="49"/>
      <c r="G56" s="49"/>
      <c r="H56" s="80">
        <f>+H52+H54</f>
        <v>480</v>
      </c>
      <c r="I56" s="56"/>
      <c r="J56" s="80">
        <f>+J52+J54</f>
        <v>702</v>
      </c>
    </row>
    <row r="57" spans="1:10" ht="13.5" thickTop="1">
      <c r="A57" s="54"/>
      <c r="B57" s="49"/>
      <c r="C57" s="49"/>
      <c r="D57" s="49"/>
      <c r="E57" s="49"/>
      <c r="F57" s="49"/>
      <c r="G57" s="49"/>
      <c r="H57" s="56"/>
      <c r="I57" s="56"/>
      <c r="J57" s="56"/>
    </row>
    <row r="58" spans="1:10" s="64" customFormat="1" ht="12.75">
      <c r="A58" s="55" t="s">
        <v>184</v>
      </c>
      <c r="B58" s="55"/>
      <c r="C58" s="55"/>
      <c r="D58" s="55"/>
      <c r="E58" s="55"/>
      <c r="F58" s="55"/>
      <c r="G58" s="55"/>
      <c r="H58" s="70"/>
      <c r="I58" s="70"/>
      <c r="J58" s="70"/>
    </row>
    <row r="59" spans="1:10" s="64" customFormat="1" ht="12.75">
      <c r="A59" s="55" t="s">
        <v>182</v>
      </c>
      <c r="B59" s="55"/>
      <c r="C59" s="55"/>
      <c r="D59" s="55"/>
      <c r="E59" s="55"/>
      <c r="F59" s="55"/>
      <c r="G59" s="55"/>
      <c r="H59" s="70">
        <f>'Balance Sheet'!G28</f>
        <v>480</v>
      </c>
      <c r="I59" s="70"/>
      <c r="J59" s="70">
        <v>731</v>
      </c>
    </row>
    <row r="60" spans="1:10" s="64" customFormat="1" ht="12.75">
      <c r="A60" s="55" t="s">
        <v>183</v>
      </c>
      <c r="B60" s="55"/>
      <c r="C60" s="55"/>
      <c r="D60" s="55"/>
      <c r="E60" s="55"/>
      <c r="F60" s="55"/>
      <c r="G60" s="55"/>
      <c r="H60" s="70">
        <v>0</v>
      </c>
      <c r="I60" s="70"/>
      <c r="J60" s="70">
        <v>-29</v>
      </c>
    </row>
    <row r="61" spans="1:10" ht="13.5" thickBot="1">
      <c r="A61" s="49"/>
      <c r="B61" s="49"/>
      <c r="C61" s="49"/>
      <c r="D61" s="49"/>
      <c r="E61" s="49"/>
      <c r="F61" s="49"/>
      <c r="G61" s="49"/>
      <c r="H61" s="80">
        <f>SUM(H59:H60)</f>
        <v>480</v>
      </c>
      <c r="J61" s="80">
        <f>SUM(J59:J60)</f>
        <v>702</v>
      </c>
    </row>
    <row r="62" spans="1:10" ht="13.5" thickTop="1">
      <c r="A62" s="49"/>
      <c r="B62" s="49"/>
      <c r="C62" s="49"/>
      <c r="D62" s="49"/>
      <c r="E62" s="49"/>
      <c r="F62" s="49"/>
      <c r="G62" s="49"/>
      <c r="H62" s="49"/>
      <c r="J62" s="49"/>
    </row>
    <row r="63" spans="1:10" ht="12.75">
      <c r="A63" s="59" t="s">
        <v>18</v>
      </c>
      <c r="B63" s="60"/>
      <c r="C63" s="60"/>
      <c r="D63" s="60"/>
      <c r="E63" s="60"/>
      <c r="F63" s="60"/>
      <c r="G63" s="60"/>
      <c r="H63" s="60"/>
      <c r="I63" s="60"/>
      <c r="J63" s="60"/>
    </row>
    <row r="64" spans="1:10" ht="12.75">
      <c r="A64" s="59" t="s">
        <v>227</v>
      </c>
      <c r="B64" s="60"/>
      <c r="C64" s="60"/>
      <c r="D64" s="60"/>
      <c r="E64" s="60"/>
      <c r="F64" s="60"/>
      <c r="G64" s="60"/>
      <c r="H64" s="60"/>
      <c r="I64" s="60"/>
      <c r="J64" s="60"/>
    </row>
  </sheetData>
  <printOptions/>
  <pageMargins left="0.75" right="0.75" top="1" bottom="1" header="0.5" footer="0.5"/>
  <pageSetup horizontalDpi="800" verticalDpi="800" orientation="portrait" paperSize="9" scale="80" r:id="rId1"/>
  <headerFooter alignWithMargins="0">
    <oddFooter>&amp;CPage &amp; 4 of &amp;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L183"/>
  <sheetViews>
    <sheetView showGridLines="0" tabSelected="1" workbookViewId="0" topLeftCell="A1">
      <pane xSplit="14925" topLeftCell="A1" activePane="topLeft" state="split"/>
      <selection pane="topLeft" activeCell="B4" sqref="B4"/>
      <selection pane="topRight" activeCell="O86" sqref="O86"/>
    </sheetView>
  </sheetViews>
  <sheetFormatPr defaultColWidth="9.140625" defaultRowHeight="12.75"/>
  <cols>
    <col min="1" max="1" width="4.7109375" style="0" customWidth="1"/>
    <col min="2" max="11" width="10.7109375" style="0" customWidth="1"/>
    <col min="12" max="12" width="4.7109375" style="0" customWidth="1"/>
  </cols>
  <sheetData>
    <row r="1" spans="1:12" ht="19.5">
      <c r="A1" s="21" t="s">
        <v>174</v>
      </c>
      <c r="B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20" t="s">
        <v>1</v>
      </c>
      <c r="B2" s="20"/>
      <c r="C2" s="20"/>
      <c r="D2" s="20"/>
      <c r="E2" s="34"/>
      <c r="F2" s="20"/>
      <c r="G2" s="20"/>
      <c r="H2" s="20"/>
      <c r="I2" s="20"/>
      <c r="J2" s="20"/>
      <c r="K2" s="20"/>
      <c r="L2" s="20"/>
    </row>
    <row r="3" spans="1:12" ht="12.75">
      <c r="A3" s="20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5" spans="1:12" ht="15">
      <c r="A5" s="19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3" customFormat="1" ht="14.25">
      <c r="A6" s="22" t="s">
        <v>17</v>
      </c>
      <c r="B6" s="28"/>
      <c r="C6" s="28"/>
      <c r="D6" s="28"/>
      <c r="E6" s="28"/>
      <c r="F6" s="25"/>
      <c r="G6" s="28"/>
      <c r="H6" s="28"/>
      <c r="I6" s="28"/>
      <c r="J6" s="28"/>
      <c r="K6" s="28"/>
      <c r="L6" s="28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12" t="s">
        <v>34</v>
      </c>
      <c r="B8" s="7" t="s">
        <v>67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12.75">
      <c r="B9" s="2" t="s">
        <v>256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 t="s">
        <v>215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 t="s">
        <v>230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12" t="s">
        <v>35</v>
      </c>
      <c r="B13" s="7" t="s">
        <v>68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2.75">
      <c r="B14" s="2" t="s">
        <v>30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12" t="s">
        <v>36</v>
      </c>
      <c r="B16" s="7" t="s">
        <v>69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1"/>
      <c r="B17" s="2" t="s">
        <v>62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12" t="s">
        <v>37</v>
      </c>
      <c r="B19" s="7" t="s">
        <v>70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1"/>
      <c r="B20" s="2" t="s">
        <v>157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 t="s">
        <v>164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12" t="s">
        <v>38</v>
      </c>
      <c r="B23" s="7" t="s">
        <v>71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"/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 t="s">
        <v>162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12" t="s">
        <v>39</v>
      </c>
      <c r="B27" s="7" t="s">
        <v>72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1"/>
      <c r="B28" s="2" t="s">
        <v>216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 t="s">
        <v>217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15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2" t="s">
        <v>40</v>
      </c>
      <c r="B31" s="7" t="s">
        <v>66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3" t="s">
        <v>228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4" ht="12.75">
      <c r="A33" s="2"/>
      <c r="B33" s="2"/>
      <c r="C33" s="2"/>
      <c r="D33" s="2"/>
    </row>
    <row r="34" spans="1:12" ht="12.75">
      <c r="A34" s="12" t="s">
        <v>41</v>
      </c>
      <c r="B34" s="16" t="s">
        <v>73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5" t="s">
        <v>159</v>
      </c>
      <c r="C35" s="2"/>
      <c r="E35" s="73"/>
      <c r="F35" s="25"/>
      <c r="G35" s="25"/>
      <c r="H35" s="25"/>
      <c r="I35" s="98"/>
      <c r="J35" s="98"/>
      <c r="K35" s="98"/>
      <c r="L35" s="98"/>
    </row>
    <row r="36" spans="1:12" ht="12.75">
      <c r="A36" s="2"/>
      <c r="B36" s="2"/>
      <c r="C36" s="2"/>
      <c r="E36" s="10"/>
      <c r="F36" s="10" t="s">
        <v>100</v>
      </c>
      <c r="G36" s="6"/>
      <c r="H36" s="10" t="s">
        <v>102</v>
      </c>
      <c r="I36" s="10"/>
      <c r="J36" s="6"/>
      <c r="K36" s="6"/>
      <c r="L36" s="10"/>
    </row>
    <row r="37" spans="1:12" ht="12.75">
      <c r="A37" s="2"/>
      <c r="B37" s="2"/>
      <c r="C37" s="2"/>
      <c r="E37" s="10"/>
      <c r="F37" s="10" t="s">
        <v>104</v>
      </c>
      <c r="G37" s="6"/>
      <c r="H37" s="10" t="s">
        <v>105</v>
      </c>
      <c r="I37" s="10"/>
      <c r="J37" s="6"/>
      <c r="K37" s="6"/>
      <c r="L37" s="10"/>
    </row>
    <row r="38" spans="1:12" ht="12.75">
      <c r="A38" s="2"/>
      <c r="B38" s="2"/>
      <c r="C38" s="2"/>
      <c r="E38" s="11"/>
      <c r="F38" s="11">
        <v>38472</v>
      </c>
      <c r="G38" s="2"/>
      <c r="H38" s="11">
        <v>38107</v>
      </c>
      <c r="I38" s="11"/>
      <c r="J38" s="11"/>
      <c r="K38" s="11"/>
      <c r="L38" s="11"/>
    </row>
    <row r="39" spans="1:12" ht="12.75">
      <c r="A39" s="2"/>
      <c r="C39" s="2"/>
      <c r="E39" s="65"/>
      <c r="F39" s="65" t="s">
        <v>2</v>
      </c>
      <c r="G39" s="2"/>
      <c r="H39" s="65" t="s">
        <v>2</v>
      </c>
      <c r="I39" s="65"/>
      <c r="J39" s="2"/>
      <c r="K39" s="2"/>
      <c r="L39" s="65"/>
    </row>
    <row r="40" spans="1:12" ht="12.75">
      <c r="A40" s="2"/>
      <c r="B40" s="2" t="s">
        <v>153</v>
      </c>
      <c r="C40" s="2"/>
      <c r="E40" s="35"/>
      <c r="F40" s="35">
        <v>1001</v>
      </c>
      <c r="G40" s="35"/>
      <c r="H40" s="35">
        <v>1297</v>
      </c>
      <c r="I40" s="35"/>
      <c r="J40" s="35"/>
      <c r="K40" s="35"/>
      <c r="L40" s="35"/>
    </row>
    <row r="41" spans="1:12" ht="12.75">
      <c r="A41" s="2"/>
      <c r="B41" s="2" t="s">
        <v>185</v>
      </c>
      <c r="C41" s="2"/>
      <c r="E41" s="35"/>
      <c r="F41" s="35">
        <v>21208</v>
      </c>
      <c r="G41" s="35"/>
      <c r="H41" s="35">
        <v>15396</v>
      </c>
      <c r="I41" s="35"/>
      <c r="J41" s="35"/>
      <c r="K41" s="35"/>
      <c r="L41" s="35"/>
    </row>
    <row r="42" spans="1:12" ht="12.75">
      <c r="A42" s="2"/>
      <c r="B42" s="2" t="s">
        <v>90</v>
      </c>
      <c r="C42" s="2"/>
      <c r="E42" s="35"/>
      <c r="F42" s="35">
        <v>3224</v>
      </c>
      <c r="G42" s="35"/>
      <c r="H42" s="35">
        <v>-94</v>
      </c>
      <c r="I42" s="35"/>
      <c r="J42" s="35"/>
      <c r="K42" s="35"/>
      <c r="L42" s="35"/>
    </row>
    <row r="43" spans="1:12" ht="12.75">
      <c r="A43" s="2"/>
      <c r="B43" s="2"/>
      <c r="C43" s="2"/>
      <c r="E43" s="35"/>
      <c r="F43" s="36">
        <f>SUM(F40:F42)</f>
        <v>25433</v>
      </c>
      <c r="G43" s="35"/>
      <c r="H43" s="36">
        <f>SUM(H40:H42)</f>
        <v>16599</v>
      </c>
      <c r="I43" s="35"/>
      <c r="J43" s="35"/>
      <c r="K43" s="35"/>
      <c r="L43" s="35"/>
    </row>
    <row r="44" spans="1:12" ht="12.75">
      <c r="A44" s="2"/>
      <c r="B44" s="2" t="s">
        <v>88</v>
      </c>
      <c r="C44" s="2"/>
      <c r="E44" s="35"/>
      <c r="F44" s="35">
        <v>-526</v>
      </c>
      <c r="G44" s="35"/>
      <c r="H44" s="35">
        <v>-398</v>
      </c>
      <c r="I44" s="35"/>
      <c r="J44" s="35"/>
      <c r="K44" s="35"/>
      <c r="L44" s="35"/>
    </row>
    <row r="45" spans="1:12" ht="13.5" thickBot="1">
      <c r="A45" s="2"/>
      <c r="B45" s="1" t="s">
        <v>161</v>
      </c>
      <c r="C45" s="2"/>
      <c r="E45" s="35"/>
      <c r="F45" s="37">
        <f>SUM(F43:F44)</f>
        <v>24907</v>
      </c>
      <c r="G45" s="35"/>
      <c r="H45" s="37">
        <f>SUM(H43:H44)</f>
        <v>16201</v>
      </c>
      <c r="I45" s="35"/>
      <c r="J45" s="35"/>
      <c r="K45" s="35"/>
      <c r="L45" s="35"/>
    </row>
    <row r="46" spans="1:12" ht="13.5" thickTop="1">
      <c r="A46" s="2"/>
      <c r="B46" s="2"/>
      <c r="C46" s="2"/>
      <c r="E46" s="35"/>
      <c r="F46" s="35"/>
      <c r="G46" s="35"/>
      <c r="H46" s="35"/>
      <c r="I46" s="35"/>
      <c r="J46" s="35"/>
      <c r="K46" s="35"/>
      <c r="L46" s="35"/>
    </row>
    <row r="47" spans="1:12" ht="12.75">
      <c r="A47" s="2"/>
      <c r="B47" s="2"/>
      <c r="C47" s="2"/>
      <c r="E47" s="35"/>
      <c r="F47" s="35"/>
      <c r="G47" s="35"/>
      <c r="H47" s="35"/>
      <c r="I47" s="35"/>
      <c r="J47" s="35"/>
      <c r="K47" s="35"/>
      <c r="L47" s="35"/>
    </row>
    <row r="48" spans="1:12" ht="12.75">
      <c r="A48" s="2"/>
      <c r="B48" s="25" t="s">
        <v>188</v>
      </c>
      <c r="C48" s="25"/>
      <c r="D48" s="25"/>
      <c r="E48" s="73"/>
      <c r="F48" s="25"/>
      <c r="G48" s="25"/>
      <c r="H48" s="25"/>
      <c r="I48" s="35"/>
      <c r="J48" s="35"/>
      <c r="K48" s="35"/>
      <c r="L48" s="35"/>
    </row>
    <row r="49" spans="1:12" ht="12.75">
      <c r="A49" s="2"/>
      <c r="B49" s="2"/>
      <c r="C49" s="2"/>
      <c r="E49" s="10"/>
      <c r="F49" s="10" t="s">
        <v>100</v>
      </c>
      <c r="G49" s="6"/>
      <c r="H49" s="10" t="s">
        <v>102</v>
      </c>
      <c r="I49" s="35"/>
      <c r="J49" s="35"/>
      <c r="K49" s="35"/>
      <c r="L49" s="35"/>
    </row>
    <row r="50" spans="1:12" ht="12.75">
      <c r="A50" s="2"/>
      <c r="B50" s="2"/>
      <c r="C50" s="2"/>
      <c r="E50" s="10"/>
      <c r="F50" s="10" t="s">
        <v>104</v>
      </c>
      <c r="G50" s="6"/>
      <c r="H50" s="10" t="s">
        <v>105</v>
      </c>
      <c r="I50" s="35"/>
      <c r="J50" s="35"/>
      <c r="K50" s="35"/>
      <c r="L50" s="35"/>
    </row>
    <row r="51" spans="1:12" ht="12.75">
      <c r="A51" s="2"/>
      <c r="B51" s="2"/>
      <c r="C51" s="2"/>
      <c r="E51" s="11"/>
      <c r="F51" s="11">
        <v>38472</v>
      </c>
      <c r="G51" s="2"/>
      <c r="H51" s="11">
        <v>38107</v>
      </c>
      <c r="I51" s="35"/>
      <c r="J51" s="35"/>
      <c r="K51" s="35"/>
      <c r="L51" s="35"/>
    </row>
    <row r="52" spans="1:12" ht="12.75">
      <c r="A52" s="2"/>
      <c r="B52" s="2"/>
      <c r="C52" s="2"/>
      <c r="E52" s="65"/>
      <c r="F52" s="65" t="s">
        <v>2</v>
      </c>
      <c r="G52" s="2"/>
      <c r="H52" s="65" t="s">
        <v>2</v>
      </c>
      <c r="I52" s="35"/>
      <c r="J52" s="35"/>
      <c r="K52" s="35"/>
      <c r="L52" s="35"/>
    </row>
    <row r="53" spans="1:12" ht="12.75">
      <c r="A53" s="2"/>
      <c r="B53" s="2" t="s">
        <v>153</v>
      </c>
      <c r="C53" s="2"/>
      <c r="E53" s="35"/>
      <c r="F53" s="35">
        <v>32</v>
      </c>
      <c r="G53" s="35"/>
      <c r="H53" s="35">
        <v>354</v>
      </c>
      <c r="I53" s="35"/>
      <c r="J53" s="35"/>
      <c r="K53" s="35"/>
      <c r="L53" s="35"/>
    </row>
    <row r="54" spans="1:12" ht="12.75">
      <c r="A54" s="2"/>
      <c r="B54" s="2" t="s">
        <v>185</v>
      </c>
      <c r="C54" s="2"/>
      <c r="E54" s="35"/>
      <c r="F54" s="35">
        <v>3235</v>
      </c>
      <c r="G54" s="35"/>
      <c r="H54" s="35">
        <v>53</v>
      </c>
      <c r="I54" s="35"/>
      <c r="J54" s="35"/>
      <c r="K54" s="35"/>
      <c r="L54" s="35"/>
    </row>
    <row r="55" spans="1:12" ht="12.75">
      <c r="A55" s="2"/>
      <c r="B55" s="2" t="s">
        <v>90</v>
      </c>
      <c r="C55" s="2"/>
      <c r="E55" s="35"/>
      <c r="F55" s="35">
        <v>325</v>
      </c>
      <c r="G55" s="35"/>
      <c r="H55" s="35">
        <v>-111</v>
      </c>
      <c r="I55" s="35"/>
      <c r="J55" s="35"/>
      <c r="K55" s="35"/>
      <c r="L55" s="35"/>
    </row>
    <row r="56" spans="1:12" ht="12.75">
      <c r="A56" s="2"/>
      <c r="B56" s="1" t="s">
        <v>160</v>
      </c>
      <c r="C56" s="2"/>
      <c r="E56" s="35"/>
      <c r="F56" s="36">
        <f>SUM(F53:F55)</f>
        <v>3592</v>
      </c>
      <c r="G56" s="35"/>
      <c r="H56" s="36">
        <f>SUM(H53:H55)</f>
        <v>296</v>
      </c>
      <c r="I56" s="35"/>
      <c r="J56" s="35"/>
      <c r="K56" s="35"/>
      <c r="L56" s="35"/>
    </row>
    <row r="57" spans="1:12" ht="12.75">
      <c r="A57" s="2"/>
      <c r="B57" s="2" t="s">
        <v>187</v>
      </c>
      <c r="C57" s="2"/>
      <c r="E57" s="35"/>
      <c r="F57" s="35">
        <v>-243</v>
      </c>
      <c r="G57" s="35"/>
      <c r="H57" s="35">
        <v>-548</v>
      </c>
      <c r="I57" s="35"/>
      <c r="J57" s="35"/>
      <c r="K57" s="35"/>
      <c r="L57" s="35"/>
    </row>
    <row r="58" spans="1:12" ht="12.75">
      <c r="A58" s="2"/>
      <c r="B58" s="2" t="s">
        <v>186</v>
      </c>
      <c r="C58" s="2"/>
      <c r="E58" s="35"/>
      <c r="F58" s="30">
        <v>-139</v>
      </c>
      <c r="G58" s="35"/>
      <c r="H58" s="30">
        <v>-250</v>
      </c>
      <c r="I58" s="35"/>
      <c r="J58" s="35"/>
      <c r="K58" s="35"/>
      <c r="L58" s="35"/>
    </row>
    <row r="59" spans="1:12" ht="13.5" thickBot="1">
      <c r="A59" s="2"/>
      <c r="B59" s="1" t="s">
        <v>193</v>
      </c>
      <c r="C59" s="2"/>
      <c r="E59" s="35"/>
      <c r="F59" s="37">
        <f>SUM(F56:F58)</f>
        <v>3210</v>
      </c>
      <c r="G59" s="35"/>
      <c r="H59" s="37">
        <f>SUM(H56:H58)</f>
        <v>-502</v>
      </c>
      <c r="I59" s="35"/>
      <c r="J59" s="35"/>
      <c r="K59" s="35"/>
      <c r="L59" s="35"/>
    </row>
    <row r="60" spans="1:12" ht="13.5" thickTop="1">
      <c r="A60" s="2"/>
      <c r="B60" s="2"/>
      <c r="C60" s="2"/>
      <c r="E60" s="35"/>
      <c r="F60" s="35"/>
      <c r="G60" s="35"/>
      <c r="H60" s="35"/>
      <c r="I60" s="35"/>
      <c r="J60" s="35"/>
      <c r="K60" s="35"/>
      <c r="L60" s="35"/>
    </row>
    <row r="61" spans="1:12" ht="12.75">
      <c r="A61" s="12" t="s">
        <v>42</v>
      </c>
      <c r="B61" s="7" t="s">
        <v>74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 t="s">
        <v>20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 t="s">
        <v>21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2" t="s">
        <v>43</v>
      </c>
      <c r="B65" s="7" t="s">
        <v>87</v>
      </c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1"/>
      <c r="B66" s="2" t="s">
        <v>221</v>
      </c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 t="s">
        <v>222</v>
      </c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12" t="s">
        <v>44</v>
      </c>
      <c r="B69" s="7" t="s">
        <v>75</v>
      </c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1"/>
      <c r="B70" s="2" t="s">
        <v>229</v>
      </c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"/>
      <c r="B71" s="2" t="s">
        <v>237</v>
      </c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12" t="s">
        <v>45</v>
      </c>
      <c r="B73" s="7" t="s">
        <v>76</v>
      </c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12"/>
      <c r="B74" s="5" t="s">
        <v>214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78" t="s">
        <v>46</v>
      </c>
      <c r="B76" s="74" t="s">
        <v>171</v>
      </c>
      <c r="C76" s="75"/>
      <c r="D76" s="75"/>
      <c r="E76" s="75"/>
      <c r="F76" s="76"/>
      <c r="G76" s="76"/>
      <c r="H76" s="76"/>
      <c r="I76" s="5"/>
      <c r="J76" s="2"/>
      <c r="K76" s="2"/>
      <c r="L76" s="2"/>
    </row>
    <row r="77" spans="1:12" ht="12.75">
      <c r="A77" s="78"/>
      <c r="B77" s="77" t="s">
        <v>246</v>
      </c>
      <c r="C77" s="76"/>
      <c r="D77" s="76"/>
      <c r="E77" s="76"/>
      <c r="F77" s="76"/>
      <c r="G77" s="6" t="s">
        <v>4</v>
      </c>
      <c r="H77" s="10"/>
      <c r="I77" s="6" t="s">
        <v>59</v>
      </c>
      <c r="J77" s="2"/>
      <c r="K77" s="2"/>
      <c r="L77" s="2"/>
    </row>
    <row r="78" spans="1:12" ht="12.75">
      <c r="A78" s="78"/>
      <c r="B78" s="77"/>
      <c r="C78" s="76"/>
      <c r="D78" s="76"/>
      <c r="E78" s="76"/>
      <c r="F78" s="76"/>
      <c r="G78" s="94">
        <v>38472</v>
      </c>
      <c r="H78" s="10"/>
      <c r="I78" s="94">
        <v>38472</v>
      </c>
      <c r="J78" s="2"/>
      <c r="K78" s="2"/>
      <c r="L78" s="2"/>
    </row>
    <row r="79" spans="1:12" ht="12.75">
      <c r="A79" s="78"/>
      <c r="B79" s="77"/>
      <c r="C79" s="76"/>
      <c r="D79" s="76"/>
      <c r="E79" s="76"/>
      <c r="F79" s="76"/>
      <c r="G79" s="65" t="s">
        <v>2</v>
      </c>
      <c r="H79" s="10"/>
      <c r="I79" s="65" t="s">
        <v>2</v>
      </c>
      <c r="J79" s="2"/>
      <c r="K79" s="2"/>
      <c r="L79" s="2"/>
    </row>
    <row r="80" spans="1:12" ht="12.75">
      <c r="A80" s="78"/>
      <c r="B80" s="5" t="s">
        <v>179</v>
      </c>
      <c r="C80" s="76"/>
      <c r="D80" s="76"/>
      <c r="E80" s="76"/>
      <c r="F80" s="76"/>
      <c r="G80" s="76"/>
      <c r="H80" s="10"/>
      <c r="I80" s="76"/>
      <c r="J80" s="2"/>
      <c r="K80" s="2"/>
      <c r="L80" s="2"/>
    </row>
    <row r="81" spans="1:12" ht="13.5" thickBot="1">
      <c r="A81" s="78"/>
      <c r="B81" s="77" t="s">
        <v>247</v>
      </c>
      <c r="C81" s="76"/>
      <c r="D81" s="76"/>
      <c r="E81" s="76"/>
      <c r="F81" s="76"/>
      <c r="G81" s="95">
        <v>810</v>
      </c>
      <c r="H81" s="65"/>
      <c r="I81" s="95">
        <v>810</v>
      </c>
      <c r="J81" s="2"/>
      <c r="K81" s="2"/>
      <c r="L81" s="2"/>
    </row>
    <row r="82" spans="1:12" ht="13.5" thickTop="1">
      <c r="A82" s="2"/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12" t="s">
        <v>47</v>
      </c>
      <c r="B83" s="16" t="s">
        <v>77</v>
      </c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12"/>
      <c r="B84" s="15" t="s">
        <v>258</v>
      </c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12"/>
      <c r="B85" s="15" t="s">
        <v>259</v>
      </c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12"/>
      <c r="B86" s="16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1.25" customHeight="1">
      <c r="B87" s="1" t="s">
        <v>248</v>
      </c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2"/>
      <c r="B88" s="1" t="s">
        <v>260</v>
      </c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2"/>
      <c r="B90" s="1" t="s">
        <v>254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2"/>
      <c r="B91" s="1" t="s">
        <v>253</v>
      </c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2" t="s">
        <v>48</v>
      </c>
      <c r="B93" s="16" t="s">
        <v>78</v>
      </c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1" t="s">
        <v>249</v>
      </c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2"/>
      <c r="B95" s="1" t="s">
        <v>250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12" t="s">
        <v>49</v>
      </c>
      <c r="B97" s="79" t="s">
        <v>172</v>
      </c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12"/>
      <c r="B98" s="3" t="s">
        <v>252</v>
      </c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12"/>
      <c r="B99" s="3" t="s">
        <v>251</v>
      </c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3.5" customHeight="1">
      <c r="A101" s="12" t="s">
        <v>50</v>
      </c>
      <c r="B101" s="16" t="s">
        <v>79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 t="s">
        <v>22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 customHeight="1">
      <c r="A104" s="12" t="s">
        <v>51</v>
      </c>
      <c r="B104" s="7" t="s">
        <v>63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1"/>
      <c r="B105" s="2"/>
      <c r="C105" s="2"/>
      <c r="G105" s="6" t="s">
        <v>4</v>
      </c>
      <c r="H105" s="6"/>
      <c r="I105" s="6" t="s">
        <v>59</v>
      </c>
      <c r="J105" s="6"/>
      <c r="K105" s="2"/>
      <c r="L105" s="2"/>
    </row>
    <row r="106" spans="1:12" ht="12.75">
      <c r="A106" s="2"/>
      <c r="B106" s="2"/>
      <c r="C106" s="2"/>
      <c r="G106" s="11">
        <v>38472</v>
      </c>
      <c r="H106" s="2"/>
      <c r="I106" s="11">
        <v>38472</v>
      </c>
      <c r="J106" s="11"/>
      <c r="K106" s="2"/>
      <c r="L106" s="2"/>
    </row>
    <row r="107" spans="1:12" ht="12.75">
      <c r="A107" s="2"/>
      <c r="B107" s="2"/>
      <c r="C107" s="2"/>
      <c r="G107" s="65" t="s">
        <v>2</v>
      </c>
      <c r="H107" s="65"/>
      <c r="I107" s="65" t="s">
        <v>2</v>
      </c>
      <c r="J107" s="65"/>
      <c r="K107" s="2"/>
      <c r="L107" s="2"/>
    </row>
    <row r="108" spans="1:12" ht="12.75">
      <c r="A108" s="2"/>
      <c r="B108" s="2"/>
      <c r="C108" s="2"/>
      <c r="G108" s="65"/>
      <c r="H108" s="65"/>
      <c r="I108" s="5"/>
      <c r="J108" s="5"/>
      <c r="K108" s="2"/>
      <c r="L108" s="2"/>
    </row>
    <row r="109" spans="1:12" ht="12.75">
      <c r="A109" s="2"/>
      <c r="B109" s="2" t="s">
        <v>89</v>
      </c>
      <c r="C109" s="2"/>
      <c r="G109" s="81">
        <v>51</v>
      </c>
      <c r="H109" s="81"/>
      <c r="I109" s="81">
        <v>51</v>
      </c>
      <c r="J109" s="81"/>
      <c r="K109" s="2"/>
      <c r="L109" s="2"/>
    </row>
    <row r="110" spans="1:12" ht="12.75">
      <c r="A110" s="2"/>
      <c r="B110" s="2" t="s">
        <v>192</v>
      </c>
      <c r="C110" s="2"/>
      <c r="G110" s="81">
        <v>694</v>
      </c>
      <c r="H110" s="81"/>
      <c r="I110" s="81">
        <v>694</v>
      </c>
      <c r="J110" s="39"/>
      <c r="K110" s="2"/>
      <c r="L110" s="2"/>
    </row>
    <row r="111" spans="1:12" ht="13.5" thickBot="1">
      <c r="A111" s="2"/>
      <c r="B111" s="2"/>
      <c r="C111" s="2"/>
      <c r="G111" s="83">
        <f>SUM(G109:G110)</f>
        <v>745</v>
      </c>
      <c r="H111" s="85"/>
      <c r="I111" s="83">
        <f>SUM(I109:I110)</f>
        <v>745</v>
      </c>
      <c r="J111" s="85"/>
      <c r="K111" s="2"/>
      <c r="L111" s="2"/>
    </row>
    <row r="112" spans="1:12" ht="13.5" thickTop="1">
      <c r="A112" s="2"/>
      <c r="B112" s="2"/>
      <c r="C112" s="2"/>
      <c r="G112" s="82"/>
      <c r="H112" s="2"/>
      <c r="I112" s="82"/>
      <c r="J112" s="2"/>
      <c r="K112" s="2"/>
      <c r="L112" s="2"/>
    </row>
    <row r="113" spans="1:12" ht="12.75">
      <c r="A113" s="2"/>
      <c r="B113" s="2" t="s">
        <v>241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 t="s">
        <v>242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1" t="s">
        <v>243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12" t="s">
        <v>52</v>
      </c>
      <c r="B117" s="7" t="s">
        <v>80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 t="s">
        <v>23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12" t="s">
        <v>53</v>
      </c>
      <c r="B120" s="7" t="s">
        <v>81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1"/>
      <c r="B121" s="2" t="s">
        <v>24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 t="s">
        <v>25</v>
      </c>
      <c r="C122" s="2"/>
      <c r="D122" s="2"/>
      <c r="E122" s="2"/>
      <c r="F122" s="2"/>
      <c r="G122" s="2"/>
      <c r="H122" s="2"/>
      <c r="I122" s="2"/>
      <c r="J122" s="1"/>
      <c r="K122" s="1"/>
      <c r="L122" s="1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12" t="s">
        <v>54</v>
      </c>
      <c r="B124" s="7" t="s">
        <v>82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15" t="s">
        <v>165</v>
      </c>
      <c r="C125" s="1"/>
      <c r="D125" s="1"/>
      <c r="E125" s="1"/>
      <c r="F125" s="1"/>
      <c r="G125" s="1"/>
      <c r="H125" s="1"/>
      <c r="I125" s="1"/>
      <c r="J125" s="2"/>
      <c r="K125" s="2"/>
      <c r="L125" s="2"/>
    </row>
    <row r="126" spans="1:12" ht="12.75">
      <c r="A126" s="2"/>
      <c r="B126" s="15"/>
      <c r="C126" s="1"/>
      <c r="D126" s="1"/>
      <c r="E126" s="1"/>
      <c r="F126" s="1"/>
      <c r="G126" s="1"/>
      <c r="H126" s="1"/>
      <c r="I126" s="1"/>
      <c r="J126" s="2"/>
      <c r="K126" s="2"/>
      <c r="L126" s="2"/>
    </row>
    <row r="127" spans="1:12" ht="12.75">
      <c r="A127" s="12" t="s">
        <v>55</v>
      </c>
      <c r="B127" s="16" t="s">
        <v>83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ht="12.75">
      <c r="B128" s="2" t="s">
        <v>61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12"/>
      <c r="B129" s="2" t="s">
        <v>58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 customHeight="1">
      <c r="A130" s="2"/>
      <c r="B130" s="15"/>
      <c r="C130" s="15"/>
      <c r="D130" s="15"/>
      <c r="E130" s="15"/>
      <c r="F130" s="14" t="s">
        <v>26</v>
      </c>
      <c r="G130" s="2"/>
      <c r="H130" s="2"/>
      <c r="I130" s="2"/>
      <c r="J130" s="2"/>
      <c r="K130" s="2"/>
      <c r="L130" s="2"/>
    </row>
    <row r="131" spans="1:12" ht="12.75">
      <c r="A131" s="2"/>
      <c r="B131" s="26" t="s">
        <v>27</v>
      </c>
      <c r="C131" s="2"/>
      <c r="D131" s="15"/>
      <c r="E131" s="15"/>
      <c r="F131" s="40">
        <f>'Balance Sheet'!G33+'Balance Sheet'!G38</f>
        <v>13020</v>
      </c>
      <c r="G131" s="2"/>
      <c r="H131" s="2"/>
      <c r="I131" s="2"/>
      <c r="J131" s="2"/>
      <c r="K131" s="2"/>
      <c r="L131" s="2"/>
    </row>
    <row r="132" spans="1:12" ht="12.75">
      <c r="A132" s="2"/>
      <c r="B132" s="26" t="s">
        <v>28</v>
      </c>
      <c r="C132" s="2"/>
      <c r="D132" s="15"/>
      <c r="E132" s="15"/>
      <c r="F132" s="40">
        <f>'Balance Sheet'!G52</f>
        <v>0</v>
      </c>
      <c r="G132" s="2"/>
      <c r="H132" s="2"/>
      <c r="I132" s="2"/>
      <c r="J132" s="2"/>
      <c r="K132" s="2"/>
      <c r="L132" s="2"/>
    </row>
    <row r="133" spans="1:12" ht="13.5" thickBot="1">
      <c r="A133" s="2"/>
      <c r="B133" s="16"/>
      <c r="C133" s="15"/>
      <c r="D133" s="15"/>
      <c r="E133" s="15"/>
      <c r="F133" s="41">
        <f>SUM(F131:F132)</f>
        <v>13020</v>
      </c>
      <c r="G133" s="2"/>
      <c r="H133" s="2"/>
      <c r="I133" s="2"/>
      <c r="J133" s="2"/>
      <c r="K133" s="2"/>
      <c r="L133" s="2"/>
    </row>
    <row r="134" spans="1:12" ht="13.5" thickTop="1">
      <c r="A134" s="2"/>
      <c r="B134" s="16"/>
      <c r="C134" s="15"/>
      <c r="D134" s="15"/>
      <c r="E134" s="15"/>
      <c r="F134" s="40"/>
      <c r="G134" s="2"/>
      <c r="H134" s="2"/>
      <c r="I134" s="2"/>
      <c r="J134" s="2"/>
      <c r="K134" s="2"/>
      <c r="L134" s="2"/>
    </row>
    <row r="135" spans="1:12" ht="12.75">
      <c r="A135" s="12" t="s">
        <v>56</v>
      </c>
      <c r="B135" s="16" t="s">
        <v>84</v>
      </c>
      <c r="C135" s="15"/>
      <c r="D135" s="15"/>
      <c r="E135" s="15"/>
      <c r="F135" s="17"/>
      <c r="G135" s="2"/>
      <c r="H135" s="2"/>
      <c r="I135" s="2"/>
      <c r="J135" s="2"/>
      <c r="K135" s="2"/>
      <c r="L135" s="2"/>
    </row>
    <row r="136" spans="2:12" ht="12.75">
      <c r="B136" s="15" t="s">
        <v>202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15" t="s">
        <v>218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15" t="s">
        <v>219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90" t="s">
        <v>0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90" t="s">
        <v>203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90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15" t="s">
        <v>223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15" t="s">
        <v>212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15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15"/>
      <c r="C145" s="2"/>
      <c r="D145" s="2"/>
      <c r="E145" s="2"/>
      <c r="F145" s="6" t="s">
        <v>206</v>
      </c>
      <c r="G145" s="2"/>
      <c r="H145" s="6" t="s">
        <v>208</v>
      </c>
      <c r="I145" s="2"/>
      <c r="J145" s="2"/>
      <c r="K145" s="2"/>
      <c r="L145" s="2"/>
    </row>
    <row r="146" spans="2:12" ht="12.75">
      <c r="B146" s="15"/>
      <c r="C146" s="2"/>
      <c r="D146" s="2"/>
      <c r="E146" s="2"/>
      <c r="F146" s="6" t="s">
        <v>207</v>
      </c>
      <c r="G146" s="2"/>
      <c r="H146" s="6" t="s">
        <v>224</v>
      </c>
      <c r="I146" s="2"/>
      <c r="J146" s="2"/>
      <c r="K146" s="2"/>
      <c r="L146" s="2"/>
    </row>
    <row r="147" spans="2:12" ht="12.75">
      <c r="B147" s="15"/>
      <c r="C147" s="15"/>
      <c r="D147" s="15"/>
      <c r="E147" s="15"/>
      <c r="F147" s="86" t="s">
        <v>205</v>
      </c>
      <c r="G147" s="2"/>
      <c r="H147" s="88" t="s">
        <v>205</v>
      </c>
      <c r="I147" s="2"/>
      <c r="J147" s="2"/>
      <c r="K147" s="2"/>
      <c r="L147" s="2"/>
    </row>
    <row r="148" spans="2:12" ht="12.75">
      <c r="B148" s="15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3.5" thickBot="1">
      <c r="B149" s="15" t="s">
        <v>204</v>
      </c>
      <c r="C149" s="2"/>
      <c r="D149" s="2"/>
      <c r="E149" s="2"/>
      <c r="F149" s="87">
        <v>374</v>
      </c>
      <c r="G149" s="2"/>
      <c r="H149" s="91" t="s">
        <v>240</v>
      </c>
      <c r="I149" s="2"/>
      <c r="J149" s="2"/>
      <c r="K149" s="2"/>
      <c r="L149" s="2"/>
    </row>
    <row r="150" spans="2:12" ht="13.5" thickTop="1">
      <c r="B150" s="15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15" t="s">
        <v>211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12" t="s">
        <v>57</v>
      </c>
      <c r="B153" s="7" t="s">
        <v>85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1"/>
      <c r="B154" s="2" t="s">
        <v>29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12" t="s">
        <v>163</v>
      </c>
      <c r="B156" s="16" t="s">
        <v>66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3" t="s">
        <v>226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12" t="s">
        <v>213</v>
      </c>
      <c r="B159" s="7" t="s">
        <v>86</v>
      </c>
      <c r="C159" s="2"/>
      <c r="D159" s="2"/>
      <c r="E159" s="2"/>
      <c r="F159" s="2"/>
      <c r="G159" s="1"/>
      <c r="H159" s="1"/>
      <c r="I159" s="1"/>
      <c r="J159" s="2"/>
      <c r="K159" s="2"/>
      <c r="L159" s="2"/>
    </row>
    <row r="160" spans="2:12" ht="12.75">
      <c r="B160" s="1" t="s">
        <v>169</v>
      </c>
      <c r="C160" s="1"/>
      <c r="D160" s="1"/>
      <c r="E160" s="1"/>
      <c r="F160" s="2"/>
      <c r="G160" s="1"/>
      <c r="H160" s="1"/>
      <c r="I160" s="2"/>
      <c r="J160" s="2"/>
      <c r="K160" s="2"/>
      <c r="L160" s="2"/>
    </row>
    <row r="161" spans="1:12" ht="13.5" customHeight="1">
      <c r="A161" s="2"/>
      <c r="B161" s="1" t="s">
        <v>168</v>
      </c>
      <c r="C161" s="1"/>
      <c r="D161" s="1"/>
      <c r="E161" s="1"/>
      <c r="F161" s="2"/>
      <c r="G161" s="2"/>
      <c r="H161" s="2"/>
      <c r="I161" s="2"/>
      <c r="J161" s="2"/>
      <c r="K161" s="2"/>
      <c r="L161" s="2"/>
    </row>
    <row r="162" spans="1:12" ht="12.75" customHeight="1">
      <c r="A162" s="2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E164" s="10" t="s">
        <v>100</v>
      </c>
      <c r="F164" s="1"/>
      <c r="G164" s="10" t="s">
        <v>102</v>
      </c>
      <c r="H164" s="2"/>
      <c r="I164" s="10" t="s">
        <v>100</v>
      </c>
      <c r="J164" s="6"/>
      <c r="K164" s="10" t="s">
        <v>102</v>
      </c>
      <c r="L164" s="10"/>
    </row>
    <row r="165" spans="1:12" ht="12.75">
      <c r="A165" s="2"/>
      <c r="B165" s="2"/>
      <c r="C165" s="2"/>
      <c r="E165" s="10" t="s">
        <v>101</v>
      </c>
      <c r="F165" s="1"/>
      <c r="G165" s="10" t="s">
        <v>103</v>
      </c>
      <c r="H165" s="2"/>
      <c r="I165" s="10" t="s">
        <v>104</v>
      </c>
      <c r="J165" s="6"/>
      <c r="K165" s="10" t="s">
        <v>105</v>
      </c>
      <c r="L165" s="92"/>
    </row>
    <row r="166" spans="1:12" ht="12.75">
      <c r="A166" s="2"/>
      <c r="B166" s="2"/>
      <c r="C166" s="2"/>
      <c r="E166" s="11">
        <v>38472</v>
      </c>
      <c r="F166" s="2"/>
      <c r="G166" s="11">
        <v>38107</v>
      </c>
      <c r="H166" s="11"/>
      <c r="I166" s="11">
        <v>38472</v>
      </c>
      <c r="J166" s="2"/>
      <c r="K166" s="11">
        <v>38107</v>
      </c>
      <c r="L166" s="11"/>
    </row>
    <row r="167" spans="1:12" ht="12.75">
      <c r="A167" s="2"/>
      <c r="B167" s="2"/>
      <c r="C167" s="2"/>
      <c r="F167" s="2"/>
      <c r="G167" s="4"/>
      <c r="H167" s="2"/>
      <c r="I167" s="4"/>
      <c r="J167" s="2"/>
      <c r="K167" s="2"/>
      <c r="L167" s="4"/>
    </row>
    <row r="168" spans="1:12" ht="12.75">
      <c r="A168" s="2"/>
      <c r="B168" s="2" t="s">
        <v>194</v>
      </c>
      <c r="C168" s="2"/>
      <c r="D168" s="2"/>
      <c r="E168" s="30">
        <f>'Income Statement'!D41</f>
        <v>2465</v>
      </c>
      <c r="F168" s="6"/>
      <c r="G168" s="67">
        <f>'Income Statement'!F41</f>
        <v>-582</v>
      </c>
      <c r="H168" s="67"/>
      <c r="I168" s="67">
        <f>'Income Statement'!H41</f>
        <v>2465</v>
      </c>
      <c r="J168" s="67"/>
      <c r="K168" s="67">
        <f>'Income Statement'!J41</f>
        <v>-582</v>
      </c>
      <c r="L168" s="67"/>
    </row>
    <row r="169" spans="1:12" ht="12.75">
      <c r="A169" s="2"/>
      <c r="B169" s="2" t="s">
        <v>155</v>
      </c>
      <c r="C169" s="2"/>
      <c r="D169" s="2"/>
      <c r="E169" s="67"/>
      <c r="F169" s="67"/>
      <c r="G169" s="67"/>
      <c r="H169" s="67"/>
      <c r="I169" s="67"/>
      <c r="J169" s="67"/>
      <c r="K169" s="67"/>
      <c r="L169" s="67"/>
    </row>
    <row r="170" spans="1:12" ht="12.75">
      <c r="A170" s="2"/>
      <c r="B170" s="2" t="s">
        <v>156</v>
      </c>
      <c r="C170" s="2"/>
      <c r="D170" s="2"/>
      <c r="E170" s="67">
        <v>40097</v>
      </c>
      <c r="F170" s="67"/>
      <c r="G170" s="67">
        <v>40097</v>
      </c>
      <c r="H170" s="67"/>
      <c r="I170" s="67">
        <v>40097</v>
      </c>
      <c r="J170" s="67"/>
      <c r="K170" s="67">
        <v>40097</v>
      </c>
      <c r="L170" s="67"/>
    </row>
    <row r="171" spans="1:12" ht="13.5" thickBot="1">
      <c r="A171" s="2"/>
      <c r="B171" s="1" t="s">
        <v>170</v>
      </c>
      <c r="C171" s="2"/>
      <c r="D171" s="2"/>
      <c r="E171" s="69">
        <f>+E168*100/+E170</f>
        <v>6.147592089183729</v>
      </c>
      <c r="F171" s="67"/>
      <c r="G171" s="69">
        <f>+G168*100/+G170</f>
        <v>-1.4514801606105194</v>
      </c>
      <c r="H171" s="67"/>
      <c r="I171" s="69">
        <f>+I168*100/+I170</f>
        <v>6.147592089183729</v>
      </c>
      <c r="J171" s="67"/>
      <c r="K171" s="69">
        <f>+K168*100/+K170</f>
        <v>-1.4514801606105194</v>
      </c>
      <c r="L171" s="93"/>
    </row>
    <row r="172" spans="1:12" ht="13.5" thickTop="1">
      <c r="A172" s="2"/>
      <c r="B172" s="2"/>
      <c r="C172" s="2"/>
      <c r="D172" s="2"/>
      <c r="E172" s="67"/>
      <c r="F172" s="68"/>
      <c r="G172" s="67"/>
      <c r="H172" s="67"/>
      <c r="I172" s="67"/>
      <c r="J172" s="67"/>
      <c r="K172" s="67"/>
      <c r="L172" s="67"/>
    </row>
    <row r="173" spans="1:12" ht="12.75">
      <c r="A173" s="2"/>
      <c r="B173" s="1" t="s">
        <v>209</v>
      </c>
      <c r="C173" s="2"/>
      <c r="D173" s="2"/>
      <c r="E173" s="67"/>
      <c r="F173" s="67"/>
      <c r="G173" s="67"/>
      <c r="H173" s="67"/>
      <c r="I173" s="67"/>
      <c r="J173" s="67"/>
      <c r="K173" s="67"/>
      <c r="L173" s="67"/>
    </row>
    <row r="174" spans="1:12" ht="12.75">
      <c r="A174" s="2"/>
      <c r="B174" s="1"/>
      <c r="C174" s="2"/>
      <c r="D174" s="2"/>
      <c r="E174" s="67"/>
      <c r="F174" s="67"/>
      <c r="G174" s="67"/>
      <c r="H174" s="67"/>
      <c r="I174" s="67"/>
      <c r="J174" s="67"/>
      <c r="K174" s="67"/>
      <c r="L174" s="67"/>
    </row>
    <row r="175" spans="1:12" ht="12.75">
      <c r="A175" s="2"/>
      <c r="B175" s="1" t="s">
        <v>175</v>
      </c>
      <c r="C175" s="2"/>
      <c r="D175" s="2"/>
      <c r="E175" s="67"/>
      <c r="F175" s="67"/>
      <c r="G175" s="67"/>
      <c r="H175" s="67"/>
      <c r="I175" s="67"/>
      <c r="J175" s="67"/>
      <c r="K175" s="67"/>
      <c r="L175" s="67"/>
    </row>
    <row r="176" spans="1:12" ht="12.75">
      <c r="A176" s="2"/>
      <c r="B176" s="1"/>
      <c r="C176" s="2"/>
      <c r="D176" s="2"/>
      <c r="E176" s="67"/>
      <c r="F176" s="67"/>
      <c r="G176" s="67"/>
      <c r="H176" s="67"/>
      <c r="I176" s="67"/>
      <c r="J176" s="67"/>
      <c r="K176" s="67"/>
      <c r="L176" s="67"/>
    </row>
    <row r="177" spans="1:12" ht="11.25" customHeight="1">
      <c r="A177" s="2"/>
      <c r="B177" s="1"/>
      <c r="C177" s="2"/>
      <c r="D177" s="2"/>
      <c r="E177" s="67"/>
      <c r="F177" s="67"/>
      <c r="G177" s="67"/>
      <c r="H177" s="67"/>
      <c r="I177" s="67"/>
      <c r="J177" s="67"/>
      <c r="K177" s="67"/>
      <c r="L177" s="67"/>
    </row>
    <row r="178" spans="1:12" ht="12.75">
      <c r="A178" s="2"/>
      <c r="B178" s="1"/>
      <c r="C178" s="2"/>
      <c r="D178" s="2"/>
      <c r="E178" s="67"/>
      <c r="F178" s="67"/>
      <c r="G178" s="67"/>
      <c r="H178" s="67"/>
      <c r="I178" s="67"/>
      <c r="J178" s="67"/>
      <c r="K178" s="67"/>
      <c r="L178" s="67"/>
    </row>
    <row r="179" spans="1:12" ht="12.75">
      <c r="A179" s="7" t="s">
        <v>166</v>
      </c>
      <c r="B179" s="16"/>
      <c r="C179" s="2"/>
      <c r="D179" s="2"/>
      <c r="E179" s="67"/>
      <c r="F179" s="67"/>
      <c r="G179" s="67"/>
      <c r="H179" s="67"/>
      <c r="I179" s="67"/>
      <c r="J179" s="67"/>
      <c r="K179" s="67"/>
      <c r="L179" s="67"/>
    </row>
    <row r="180" spans="1:12" ht="12.75">
      <c r="A180" s="7"/>
      <c r="B180" s="16"/>
      <c r="C180" s="2"/>
      <c r="D180" s="2"/>
      <c r="E180" s="67"/>
      <c r="F180" s="67"/>
      <c r="G180" s="67"/>
      <c r="H180" s="67"/>
      <c r="I180" s="67"/>
      <c r="J180" s="67"/>
      <c r="K180" s="67"/>
      <c r="L180" s="67"/>
    </row>
    <row r="181" spans="1:12" ht="12.75">
      <c r="A181" s="7" t="s">
        <v>167</v>
      </c>
      <c r="B181" s="16"/>
      <c r="C181" s="2"/>
      <c r="D181" s="2"/>
      <c r="E181" s="67"/>
      <c r="F181" s="67"/>
      <c r="G181" s="67"/>
      <c r="H181" s="67"/>
      <c r="I181" s="67"/>
      <c r="J181" s="67"/>
      <c r="K181" s="67"/>
      <c r="L181" s="67"/>
    </row>
    <row r="182" spans="1:12" ht="12.75">
      <c r="A182" s="2" t="s">
        <v>210</v>
      </c>
      <c r="B182" s="2"/>
      <c r="C182" s="2"/>
      <c r="D182" s="2"/>
      <c r="E182" s="67"/>
      <c r="F182" s="67"/>
      <c r="G182" s="67"/>
      <c r="H182" s="67"/>
      <c r="I182" s="67"/>
      <c r="J182" s="67"/>
      <c r="K182" s="67"/>
      <c r="L182" s="67"/>
    </row>
    <row r="183" spans="1:12" ht="12.75">
      <c r="A183" s="89" t="s">
        <v>231</v>
      </c>
      <c r="B183" s="66"/>
      <c r="C183" s="42"/>
      <c r="D183" s="2"/>
      <c r="E183" s="67"/>
      <c r="F183" s="67"/>
      <c r="G183" s="67"/>
      <c r="H183" s="67"/>
      <c r="I183" s="67"/>
      <c r="J183" s="67"/>
      <c r="K183" s="67"/>
      <c r="L183" s="67"/>
    </row>
  </sheetData>
  <mergeCells count="1">
    <mergeCell ref="I35:L3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&amp;CPage &amp;P+4 of &amp;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Teck Guan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ainee</cp:lastModifiedBy>
  <cp:lastPrinted>2005-06-20T03:15:22Z</cp:lastPrinted>
  <dcterms:created xsi:type="dcterms:W3CDTF">2002-12-05T00:52:44Z</dcterms:created>
  <dcterms:modified xsi:type="dcterms:W3CDTF">2005-06-20T03:49:26Z</dcterms:modified>
  <cp:category/>
  <cp:version/>
  <cp:contentType/>
  <cp:contentStatus/>
</cp:coreProperties>
</file>